
<file path=[Content_Types].xml><?xml version="1.0" encoding="utf-8"?>
<Types xmlns="http://schemas.openxmlformats.org/package/2006/content-types">
  <Default Extension="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EstaPasta_de_trabalho" showPivotChartFilter="1" defaultThemeVersion="124226"/>
  <bookViews>
    <workbookView xWindow="360" yWindow="300" windowWidth="18735" windowHeight="11700"/>
  </bookViews>
  <sheets>
    <sheet name="Proch" sheetId="29" r:id="rId1"/>
    <sheet name="Proch2_base" sheetId="22" r:id="rId2"/>
    <sheet name="Proch2" sheetId="21" r:id="rId3"/>
    <sheet name="Subtotais" sheetId="39" r:id="rId4"/>
    <sheet name="Gráficos" sheetId="36" r:id="rId5"/>
    <sheet name="Tab Dinâmica" sheetId="18" r:id="rId6"/>
    <sheet name="Atingir Meta " sheetId="32" r:id="rId7"/>
    <sheet name="Regressão" sheetId="28" r:id="rId8"/>
  </sheets>
  <externalReferences>
    <externalReference r:id="rId9"/>
    <externalReference r:id="rId10"/>
    <externalReference r:id="rId11"/>
  </externalReferences>
  <definedNames>
    <definedName name="database" localSheetId="1">[1]Aux2!$B$1</definedName>
    <definedName name="database">Proch2!$I$2</definedName>
    <definedName name="Feriados" localSheetId="4">'[2]Funções DataHora '!$M$17:$O$30</definedName>
    <definedName name="Feriados" localSheetId="0">#REF!</definedName>
    <definedName name="Feriados" localSheetId="3">#REF!</definedName>
    <definedName name="Feriados">#REF!</definedName>
    <definedName name="GRUPAL_SAS_ODONTO">[3]SINISTROS!$C$243:$IV$279</definedName>
  </definedNames>
  <calcPr calcId="125725"/>
</workbook>
</file>

<file path=xl/calcChain.xml><?xml version="1.0" encoding="utf-8"?>
<calcChain xmlns="http://schemas.openxmlformats.org/spreadsheetml/2006/main">
  <c r="B6" i="39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D15" i="32"/>
  <c r="A6" i="28" l="1"/>
  <c r="A7" s="1"/>
  <c r="A8" s="1"/>
  <c r="A9" s="1"/>
  <c r="A10" s="1"/>
  <c r="A11" s="1"/>
  <c r="A12" s="1"/>
  <c r="A5"/>
  <c r="A4"/>
  <c r="B16" i="21" l="1"/>
  <c r="E16" s="1"/>
  <c r="F16" s="1"/>
  <c r="D16" l="1"/>
  <c r="C16"/>
  <c r="B15"/>
  <c r="B14" l="1"/>
  <c r="E15"/>
  <c r="F15" s="1"/>
  <c r="D15" l="1"/>
  <c r="C15"/>
  <c r="B13"/>
  <c r="E14"/>
  <c r="F14" s="1"/>
  <c r="D14" l="1"/>
  <c r="C14"/>
  <c r="B12"/>
  <c r="E13"/>
  <c r="F13" s="1"/>
  <c r="D13" l="1"/>
  <c r="C13"/>
  <c r="B11"/>
  <c r="E12"/>
  <c r="F12" s="1"/>
  <c r="D12" l="1"/>
  <c r="C12"/>
  <c r="B10"/>
  <c r="E11"/>
  <c r="F11" s="1"/>
  <c r="D11" l="1"/>
  <c r="C11"/>
  <c r="B9"/>
  <c r="E10"/>
  <c r="F10" s="1"/>
  <c r="C10" l="1"/>
  <c r="D10"/>
  <c r="B8"/>
  <c r="B7" s="1"/>
  <c r="E9"/>
  <c r="F9" s="1"/>
  <c r="D9" l="1"/>
  <c r="C9"/>
  <c r="B6"/>
  <c r="E7"/>
  <c r="F7" s="1"/>
  <c r="E8"/>
  <c r="F8" s="1"/>
  <c r="C8" l="1"/>
  <c r="D8"/>
  <c r="D7"/>
  <c r="C7"/>
  <c r="B5"/>
  <c r="E6"/>
  <c r="F6" s="1"/>
  <c r="C6" l="1"/>
  <c r="D6"/>
  <c r="E5"/>
  <c r="F5" s="1"/>
  <c r="D5" l="1"/>
  <c r="C5"/>
  <c r="B6" i="18" l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</calcChain>
</file>

<file path=xl/sharedStrings.xml><?xml version="1.0" encoding="utf-8"?>
<sst xmlns="http://schemas.openxmlformats.org/spreadsheetml/2006/main" count="471" uniqueCount="65">
  <si>
    <t>Inscrição</t>
  </si>
  <si>
    <t>Superintendência de Seguros Privados - SUSEP</t>
  </si>
  <si>
    <t>Coordenação-Geral de Tecnologia da Informação - CGETI</t>
  </si>
  <si>
    <t>Coordenação de Sistemas e Informações para o Mercado - COSIM</t>
  </si>
  <si>
    <t>Comentários e sugestões para: cosim.rj@susep.gov.br</t>
  </si>
  <si>
    <t>Opção escolhida: Seguros: Prêmios e Sinistros</t>
  </si>
  <si>
    <t>Competência</t>
  </si>
  <si>
    <t>Prêmio Direto (R$)</t>
  </si>
  <si>
    <t>Prêmio Seguros (R$)</t>
  </si>
  <si>
    <t>Prêmio Retido (R$)</t>
  </si>
  <si>
    <t>Prêmio Ganho (R$)</t>
  </si>
  <si>
    <t>Sinistro de Seguros (R$)</t>
  </si>
  <si>
    <t>Sinistro Retido (R$)</t>
  </si>
  <si>
    <t>Despesa Comercial (R$)</t>
  </si>
  <si>
    <t>Sinistralidade</t>
  </si>
  <si>
    <t>Totais</t>
  </si>
  <si>
    <t>Empresas selecionadas</t>
  </si>
  <si>
    <t>Ramos selecionados</t>
  </si>
  <si>
    <t>Período de</t>
  </si>
  <si>
    <t>Período até</t>
  </si>
  <si>
    <t>UF</t>
  </si>
  <si>
    <t>Dt. Nasc</t>
  </si>
  <si>
    <t>Dt. Ingresso</t>
  </si>
  <si>
    <t>Capital Segurado 
(Morte Natural)</t>
  </si>
  <si>
    <t>Capital Segurado 
(Morte Acidental)</t>
  </si>
  <si>
    <t>Capital Segurado 
(Invalidez Permanente por Doença)</t>
  </si>
  <si>
    <t>M</t>
  </si>
  <si>
    <t>F</t>
  </si>
  <si>
    <t>Sexo</t>
  </si>
  <si>
    <t>RJ</t>
  </si>
  <si>
    <t>SP</t>
  </si>
  <si>
    <t>SEGUROS S.A. - VIDA INDIVIDUAL</t>
  </si>
  <si>
    <t>Data Base:</t>
  </si>
  <si>
    <t>ÍNDICE</t>
  </si>
  <si>
    <t>Aux1</t>
  </si>
  <si>
    <t>Aux2</t>
  </si>
  <si>
    <t>ANO_MES</t>
  </si>
  <si>
    <t>SEGUROS S.A.</t>
  </si>
  <si>
    <t>Anos</t>
  </si>
  <si>
    <t>Produção de Leite 
(1.000.000 litros)</t>
  </si>
  <si>
    <t>Índice Pluviométrico 
(mm)</t>
  </si>
  <si>
    <t>Código</t>
  </si>
  <si>
    <t>Tabela de Preços</t>
  </si>
  <si>
    <t>Corsa</t>
  </si>
  <si>
    <t>Celta</t>
  </si>
  <si>
    <t>Corvette</t>
  </si>
  <si>
    <t>Porshe</t>
  </si>
  <si>
    <t>Ferrari</t>
  </si>
  <si>
    <t>Fusca</t>
  </si>
  <si>
    <t>Cascos</t>
  </si>
  <si>
    <t>RCF</t>
  </si>
  <si>
    <t>Modelo</t>
  </si>
  <si>
    <t>APÓLICE</t>
  </si>
  <si>
    <t>CÓDIGO</t>
  </si>
  <si>
    <t>MODELO</t>
  </si>
  <si>
    <t>CASCOS</t>
  </si>
  <si>
    <t>TOTAL</t>
  </si>
  <si>
    <t>SEGUROS S.A. - Seguro Auto</t>
  </si>
  <si>
    <t>Ano/Mês/Carteira</t>
  </si>
  <si>
    <t>FINANCEIRA XYZ LTDA</t>
  </si>
  <si>
    <t>Valor do Empréstimo</t>
  </si>
  <si>
    <t>Prazo em meses</t>
  </si>
  <si>
    <t>Taxa de Juros (a.a.)</t>
  </si>
  <si>
    <t>Pagamento (a.m.)</t>
  </si>
  <si>
    <t>Créditos: Vanessa Gonçalves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</si>
</sst>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(&quot;R$&quot;* #,##0.00_);_(&quot;R$&quot;* \(#,##0.00\);_(&quot;R$&quot;* &quot;-&quot;??_);_(@_)"/>
    <numFmt numFmtId="168" formatCode="mm/yyyy"/>
    <numFmt numFmtId="169" formatCode="000"/>
  </numFmts>
  <fonts count="2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63"/>
      <name val="Arial"/>
      <family val="2"/>
    </font>
    <font>
      <sz val="11"/>
      <name val="Arial"/>
      <family val="2"/>
    </font>
    <font>
      <sz val="9"/>
      <color indexed="10"/>
      <name val="Arial"/>
      <family val="2"/>
    </font>
    <font>
      <b/>
      <sz val="11"/>
      <color indexed="12"/>
      <name val="Comic Sans MS"/>
      <family val="4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10" fillId="0" borderId="6">
      <alignment horizontal="center" vertical="center"/>
    </xf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2" applyFont="1"/>
    <xf numFmtId="0" fontId="3" fillId="0" borderId="0" xfId="2"/>
    <xf numFmtId="0" fontId="8" fillId="0" borderId="0" xfId="2" applyFont="1"/>
    <xf numFmtId="0" fontId="9" fillId="0" borderId="0" xfId="2" applyFont="1"/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2" fontId="3" fillId="0" borderId="0" xfId="2" applyNumberFormat="1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quotePrefix="1" applyNumberFormat="1" applyBorder="1"/>
    <xf numFmtId="14" fontId="0" fillId="0" borderId="3" xfId="0" applyNumberFormat="1" applyBorder="1"/>
    <xf numFmtId="43" fontId="0" fillId="0" borderId="3" xfId="1" applyFont="1" applyBorder="1"/>
    <xf numFmtId="0" fontId="0" fillId="0" borderId="5" xfId="0" applyBorder="1"/>
    <xf numFmtId="0" fontId="0" fillId="0" borderId="5" xfId="0" quotePrefix="1" applyNumberFormat="1" applyBorder="1"/>
    <xf numFmtId="14" fontId="0" fillId="0" borderId="5" xfId="0" applyNumberFormat="1" applyBorder="1"/>
    <xf numFmtId="43" fontId="0" fillId="0" borderId="5" xfId="1" applyFont="1" applyBorder="1"/>
    <xf numFmtId="0" fontId="0" fillId="0" borderId="4" xfId="0" applyBorder="1"/>
    <xf numFmtId="0" fontId="0" fillId="0" borderId="4" xfId="0" quotePrefix="1" applyNumberFormat="1" applyBorder="1"/>
    <xf numFmtId="14" fontId="0" fillId="0" borderId="4" xfId="0" applyNumberFormat="1" applyBorder="1"/>
    <xf numFmtId="43" fontId="0" fillId="0" borderId="4" xfId="1" applyFont="1" applyBorder="1"/>
    <xf numFmtId="43" fontId="0" fillId="0" borderId="0" xfId="0" applyNumberFormat="1"/>
    <xf numFmtId="0" fontId="12" fillId="0" borderId="13" xfId="0" applyFont="1" applyBorder="1" applyAlignment="1">
      <alignment horizontal="center"/>
    </xf>
    <xf numFmtId="168" fontId="12" fillId="0" borderId="13" xfId="0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" fontId="12" fillId="6" borderId="14" xfId="0" applyNumberFormat="1" applyFont="1" applyFill="1" applyBorder="1" applyAlignment="1">
      <alignment horizontal="center"/>
    </xf>
    <xf numFmtId="165" fontId="13" fillId="0" borderId="15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4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12" xfId="2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5" fillId="0" borderId="27" xfId="2" applyFont="1" applyBorder="1" applyAlignment="1">
      <alignment horizontal="center"/>
    </xf>
    <xf numFmtId="0" fontId="3" fillId="0" borderId="29" xfId="2" applyBorder="1" applyAlignment="1">
      <alignment horizontal="center"/>
    </xf>
    <xf numFmtId="164" fontId="3" fillId="0" borderId="31" xfId="6" applyFont="1" applyBorder="1"/>
    <xf numFmtId="164" fontId="3" fillId="0" borderId="32" xfId="6" applyFont="1" applyBorder="1"/>
    <xf numFmtId="0" fontId="16" fillId="7" borderId="1" xfId="2" applyFont="1" applyFill="1" applyBorder="1" applyAlignment="1">
      <alignment horizontal="center"/>
    </xf>
    <xf numFmtId="0" fontId="5" fillId="8" borderId="25" xfId="2" applyFont="1" applyFill="1" applyBorder="1" applyAlignment="1">
      <alignment horizontal="center" vertical="center" wrapText="1"/>
    </xf>
    <xf numFmtId="0" fontId="5" fillId="8" borderId="28" xfId="2" applyFont="1" applyFill="1" applyBorder="1" applyAlignment="1">
      <alignment horizontal="center" vertical="center" wrapText="1"/>
    </xf>
    <xf numFmtId="0" fontId="5" fillId="8" borderId="30" xfId="2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3" xfId="0" applyBorder="1"/>
    <xf numFmtId="0" fontId="3" fillId="0" borderId="33" xfId="2" applyBorder="1" applyAlignment="1">
      <alignment horizontal="center"/>
    </xf>
    <xf numFmtId="164" fontId="3" fillId="0" borderId="33" xfId="6" applyFont="1" applyBorder="1"/>
    <xf numFmtId="169" fontId="3" fillId="0" borderId="34" xfId="2" applyNumberFormat="1" applyBorder="1" applyAlignment="1">
      <alignment horizontal="center"/>
    </xf>
    <xf numFmtId="164" fontId="3" fillId="0" borderId="35" xfId="6" applyFont="1" applyBorder="1"/>
    <xf numFmtId="169" fontId="3" fillId="0" borderId="28" xfId="2" applyNumberFormat="1" applyBorder="1" applyAlignment="1">
      <alignment horizontal="center"/>
    </xf>
    <xf numFmtId="0" fontId="0" fillId="0" borderId="35" xfId="0" applyBorder="1"/>
    <xf numFmtId="0" fontId="0" fillId="0" borderId="29" xfId="0" applyBorder="1"/>
    <xf numFmtId="169" fontId="3" fillId="0" borderId="30" xfId="2" applyNumberFormat="1" applyBorder="1" applyAlignment="1">
      <alignment horizontal="center"/>
    </xf>
    <xf numFmtId="0" fontId="3" fillId="0" borderId="31" xfId="2" applyBorder="1" applyAlignment="1">
      <alignment horizontal="center"/>
    </xf>
    <xf numFmtId="0" fontId="0" fillId="0" borderId="31" xfId="0" applyBorder="1"/>
    <xf numFmtId="0" fontId="0" fillId="0" borderId="32" xfId="0" applyBorder="1"/>
    <xf numFmtId="14" fontId="0" fillId="0" borderId="1" xfId="0" applyNumberFormat="1" applyBorder="1"/>
    <xf numFmtId="0" fontId="19" fillId="0" borderId="0" xfId="2" applyFont="1" applyAlignment="1">
      <alignment vertical="center"/>
    </xf>
    <xf numFmtId="0" fontId="3" fillId="0" borderId="0" xfId="2" applyAlignment="1">
      <alignment vertical="center"/>
    </xf>
    <xf numFmtId="10" fontId="19" fillId="0" borderId="0" xfId="2" applyNumberFormat="1" applyFont="1" applyAlignment="1">
      <alignment vertical="center"/>
    </xf>
    <xf numFmtId="0" fontId="20" fillId="10" borderId="0" xfId="2" applyFont="1" applyFill="1" applyAlignment="1">
      <alignment vertical="center"/>
    </xf>
    <xf numFmtId="0" fontId="21" fillId="0" borderId="0" xfId="0" applyFont="1"/>
    <xf numFmtId="10" fontId="3" fillId="0" borderId="0" xfId="2" applyNumberFormat="1"/>
    <xf numFmtId="0" fontId="7" fillId="5" borderId="38" xfId="2" applyFont="1" applyFill="1" applyBorder="1" applyAlignment="1">
      <alignment horizontal="left" wrapText="1"/>
    </xf>
    <xf numFmtId="3" fontId="7" fillId="5" borderId="39" xfId="2" applyNumberFormat="1" applyFont="1" applyFill="1" applyBorder="1" applyAlignment="1">
      <alignment horizontal="right" wrapText="1"/>
    </xf>
    <xf numFmtId="0" fontId="7" fillId="5" borderId="40" xfId="2" applyFont="1" applyFill="1" applyBorder="1" applyAlignment="1">
      <alignment horizontal="right" wrapText="1"/>
    </xf>
    <xf numFmtId="0" fontId="7" fillId="4" borderId="38" xfId="2" applyFont="1" applyFill="1" applyBorder="1" applyAlignment="1">
      <alignment horizontal="left" wrapText="1"/>
    </xf>
    <xf numFmtId="3" fontId="7" fillId="4" borderId="39" xfId="2" applyNumberFormat="1" applyFont="1" applyFill="1" applyBorder="1" applyAlignment="1">
      <alignment horizontal="right" wrapText="1"/>
    </xf>
    <xf numFmtId="0" fontId="7" fillId="4" borderId="40" xfId="2" applyFont="1" applyFill="1" applyBorder="1" applyAlignment="1">
      <alignment horizontal="right" wrapText="1"/>
    </xf>
    <xf numFmtId="0" fontId="6" fillId="3" borderId="41" xfId="2" applyFont="1" applyFill="1" applyBorder="1" applyAlignment="1">
      <alignment horizontal="center" wrapText="1"/>
    </xf>
    <xf numFmtId="3" fontId="6" fillId="3" borderId="42" xfId="2" applyNumberFormat="1" applyFont="1" applyFill="1" applyBorder="1" applyAlignment="1">
      <alignment horizontal="right" wrapText="1"/>
    </xf>
    <xf numFmtId="0" fontId="6" fillId="3" borderId="43" xfId="2" applyFont="1" applyFill="1" applyBorder="1" applyAlignment="1">
      <alignment horizontal="right" wrapText="1"/>
    </xf>
    <xf numFmtId="0" fontId="3" fillId="0" borderId="39" xfId="2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2" borderId="2" xfId="2" applyFont="1" applyFill="1" applyBorder="1" applyAlignment="1">
      <alignment horizontal="left"/>
    </xf>
    <xf numFmtId="0" fontId="14" fillId="2" borderId="7" xfId="2" applyFont="1" applyFill="1" applyBorder="1" applyAlignment="1">
      <alignment horizontal="left"/>
    </xf>
    <xf numFmtId="0" fontId="14" fillId="2" borderId="8" xfId="2" applyFont="1" applyFill="1" applyBorder="1" applyAlignment="1">
      <alignment horizontal="left"/>
    </xf>
    <xf numFmtId="14" fontId="17" fillId="0" borderId="36" xfId="0" applyNumberFormat="1" applyFont="1" applyBorder="1" applyAlignment="1">
      <alignment horizontal="center"/>
    </xf>
    <xf numFmtId="14" fontId="17" fillId="0" borderId="21" xfId="0" applyNumberFormat="1" applyFont="1" applyBorder="1" applyAlignment="1">
      <alignment horizontal="center"/>
    </xf>
    <xf numFmtId="14" fontId="17" fillId="0" borderId="3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8" fillId="9" borderId="0" xfId="2" applyFont="1" applyFill="1" applyAlignment="1">
      <alignment horizontal="center"/>
    </xf>
  </cellXfs>
  <cellStyles count="11">
    <cellStyle name="Euro" xfId="3"/>
    <cellStyle name="Formatação" xfId="4"/>
    <cellStyle name="Moeda 2" xfId="5"/>
    <cellStyle name="Moeda 3" xfId="6"/>
    <cellStyle name="Normal" xfId="0" builtinId="0"/>
    <cellStyle name="Normal 2" xfId="2"/>
    <cellStyle name="Normal 3" xfId="7"/>
    <cellStyle name="Normal 4" xfId="8"/>
    <cellStyle name="Porcentagem 2" xfId="10"/>
    <cellStyle name="Separador de milhares" xfId="1" builtinId="3"/>
    <cellStyle name="Separador de milhares 2" xfId="9"/>
  </cellStyles>
  <dxfs count="0"/>
  <tableStyles count="0" defaultTableStyle="TableStyleMedium9" defaultPivotStyle="PivotStyleLight16"/>
  <colors>
    <mruColors>
      <color rgb="FFBCB9FD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8</xdr:row>
      <xdr:rowOff>161924</xdr:rowOff>
    </xdr:from>
    <xdr:to>
      <xdr:col>16</xdr:col>
      <xdr:colOff>28575</xdr:colOff>
      <xdr:row>33</xdr:row>
      <xdr:rowOff>85725</xdr:rowOff>
    </xdr:to>
    <xdr:sp macro="" textlink="">
      <xdr:nvSpPr>
        <xdr:cNvPr id="2" name="CaixaDeTexto 1"/>
        <xdr:cNvSpPr txBox="1"/>
      </xdr:nvSpPr>
      <xdr:spPr>
        <a:xfrm>
          <a:off x="3800475" y="1133474"/>
          <a:ext cx="7019925" cy="482917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1. Preencha  a planilha conforme os dados abaixo: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Valor do Empréstimo: 1500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Prazo em meses: 180</a:t>
          </a: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Calcule o pagamento:</a:t>
          </a:r>
        </a:p>
        <a:p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Use a função  =ABS(PGTO(D12/12;D11;D10))</a:t>
          </a:r>
          <a:endParaRPr lang="pt-BR" b="0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ABS – Retorna um valor absoluto.</a:t>
          </a:r>
          <a:endParaRPr lang="pt-BR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PGTO – Retorna o pagamento periódico de uma anuidade de acordo com pagamentos constantes e com uma taxa de juros constante.</a:t>
          </a:r>
          <a:endParaRPr lang="pt-BR"/>
        </a:p>
        <a:p>
          <a:endParaRPr lang="pt-B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>
              <a:solidFill>
                <a:schemeClr val="dk1"/>
              </a:solidFill>
              <a:latin typeface="+mn-lt"/>
              <a:ea typeface="+mn-ea"/>
              <a:cs typeface="+mn-cs"/>
            </a:rPr>
            <a:t>Onde:</a:t>
          </a:r>
          <a:endParaRPr lang="pt-BR"/>
        </a:p>
        <a:p>
          <a:r>
            <a:rPr lang="pt-BR" sz="1100" b="0">
              <a:solidFill>
                <a:schemeClr val="dk1"/>
              </a:solidFill>
              <a:latin typeface="+mn-lt"/>
              <a:ea typeface="+mn-ea"/>
              <a:cs typeface="+mn-cs"/>
            </a:rPr>
            <a:t>D12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/ 12- Taxa de juros  dividida por 12 meses</a:t>
          </a:r>
          <a:endParaRPr lang="pt-BR"/>
        </a:p>
        <a:p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D11- Tempo para pagar , ou seja, número de períodos do pagamento</a:t>
          </a:r>
          <a:endParaRPr lang="pt-BR"/>
        </a:p>
        <a:p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D10 - Valor do empréstimo.</a:t>
          </a:r>
          <a:endParaRPr lang="pt-BR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---------------------------------------------------------------------------------------------------</a:t>
          </a: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Use a ferramenta Atingir Meta para ajustar a taxa de juros (a.a.) conforme o  pagamento máximo de R$ 56,00 a.m.</a:t>
          </a: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3.1. Aba Dados / Grupo: Ferramentas de Dados  / Teste de Hipóteses &gt; Atingir meta...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3.2.  Definir célula: D13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3.3. Para o valor: 56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3.4. Alternando célula: D12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3.5. Confirme com OK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3.6. Observe a mensagem e PRINCIPALMENTE observe planilha, caso a solução seja satisfatória confirme com OK.</a:t>
          </a: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28575</xdr:colOff>
      <xdr:row>1</xdr:row>
      <xdr:rowOff>57150</xdr:rowOff>
    </xdr:from>
    <xdr:to>
      <xdr:col>16</xdr:col>
      <xdr:colOff>0</xdr:colOff>
      <xdr:row>7</xdr:row>
      <xdr:rowOff>66675</xdr:rowOff>
    </xdr:to>
    <xdr:sp macro="" textlink="">
      <xdr:nvSpPr>
        <xdr:cNvPr id="3" name="CaixaDeTexto 2"/>
        <xdr:cNvSpPr txBox="1"/>
      </xdr:nvSpPr>
      <xdr:spPr>
        <a:xfrm>
          <a:off x="1247775" y="219075"/>
          <a:ext cx="9544050" cy="9810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/>
            <a:t>ATINGIR META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Essa ferramenta  também pertence ao grupo teste de hipóteses , use para obter resultados desejados ajustando um determinado valor.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Objetivo: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Ajustar a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taxa de juros (a.a.) de acordo com o valor do pagamento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ula\IBNP_nov\01-%20Bases%20Originais\Envio_sucursal_teste\Expostos_sucursal_201211_SAS_3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einamento%20Excel%20Semana%20de%20Atu&#225;ria/Planejamento/Planilhas%20Eletr&#244;nicas%20e%20suas%20aplica&#231;&#245;es%20em%20Atu&#225;ria%20e%20Estat&#237;stica_aula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ula\IBNP_nov\05-%20RCIs\IBNP%20por%20Sucursal\IBNP_Sucursal_Ref_Out12_36mes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x1"/>
      <sheetName val="Aux2"/>
      <sheetName val="GRU_HSBC"/>
      <sheetName val="GRU_SAS_3000"/>
      <sheetName val="GRU_SAS_9512"/>
      <sheetName val="IND_HSBC"/>
      <sheetName val="IND_SAS"/>
      <sheetName val="ODONTO"/>
      <sheetName val="PME"/>
      <sheetName val="BS_GRU"/>
      <sheetName val="BS_IND"/>
      <sheetName val="BS_ODONTO"/>
      <sheetName val="BS_PME"/>
    </sheetNames>
    <sheetDataSet>
      <sheetData sheetId="0"/>
      <sheetData sheetId="1">
        <row r="1">
          <cell r="B1">
            <v>41214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as Vindas"/>
      <sheetName val="Fórmulas e Funções"/>
      <sheetName val="Inserir comentários "/>
      <sheetName val="Sequências"/>
      <sheetName val="Loc e subtituir"/>
      <sheetName val="Datas"/>
      <sheetName val="Funções DataHora "/>
      <sheetName val="Ref. Absoluta"/>
      <sheetName val="Base de 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NISTROS"/>
      <sheetName val="ORGANIZA"/>
      <sheetName val="EXPOSTOS"/>
      <sheetName val="SINISTROS_PMPM"/>
      <sheetName val="GRU_SAS_3000"/>
      <sheetName val="GRU_SAS_9512"/>
      <sheetName val="GRU_SAS_ODONTO"/>
      <sheetName val="IND_SAS"/>
      <sheetName val="PME_SAS"/>
      <sheetName val="GRU_HSBC"/>
      <sheetName val="IND_HSBC"/>
      <sheetName val="IBNR Cia Saepar GRUPAL ODONTO"/>
      <sheetName val="IBNR Cia Saepar GRUPAL MED HOSP"/>
      <sheetName val="IBNR Suc Cia Saepar GRUPAL HSBC"/>
      <sheetName val="IBNR Suc Cia Saepar PME"/>
      <sheetName val="IBNR  Suc - Cia Saúde IND"/>
      <sheetName val="IBNR  Suc - Cia Saúde HSBC"/>
      <sheetName val="IBNR  Suc - Cia Saúde Grupal"/>
      <sheetName val="IBNR Suc - Cia Saúde Gru Odonto"/>
    </sheetNames>
    <sheetDataSet>
      <sheetData sheetId="0">
        <row r="243">
          <cell r="C243">
            <v>19</v>
          </cell>
          <cell r="D243">
            <v>35</v>
          </cell>
          <cell r="E243">
            <v>43</v>
          </cell>
          <cell r="F243">
            <v>60</v>
          </cell>
          <cell r="G243">
            <v>86</v>
          </cell>
          <cell r="H243">
            <v>94</v>
          </cell>
          <cell r="I243">
            <v>108</v>
          </cell>
          <cell r="J243">
            <v>124</v>
          </cell>
          <cell r="K243">
            <v>132</v>
          </cell>
          <cell r="L243">
            <v>221</v>
          </cell>
          <cell r="M243">
            <v>337</v>
          </cell>
          <cell r="N243">
            <v>78</v>
          </cell>
          <cell r="O243">
            <v>990</v>
          </cell>
          <cell r="P243">
            <v>310</v>
          </cell>
          <cell r="Q243">
            <v>647</v>
          </cell>
          <cell r="R243">
            <v>27</v>
          </cell>
        </row>
        <row r="244"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>
            <v>0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</row>
        <row r="245"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>
            <v>0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</row>
        <row r="246"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>
            <v>0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</row>
        <row r="247"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>
            <v>0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</row>
        <row r="248"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>
            <v>0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</row>
        <row r="249"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>
            <v>0</v>
          </cell>
          <cell r="H249" t="e">
            <v>#REF!</v>
          </cell>
          <cell r="I249">
            <v>3671.2000000000003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</row>
        <row r="250"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>
            <v>0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>
            <v>0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</row>
        <row r="252"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>
            <v>0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</row>
        <row r="253"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>
            <v>0</v>
          </cell>
          <cell r="H253" t="e">
            <v>#REF!</v>
          </cell>
          <cell r="I253">
            <v>5002.0600000000004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</row>
        <row r="254"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>
            <v>0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</row>
        <row r="255"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>
            <v>0</v>
          </cell>
          <cell r="H255" t="e">
            <v>#REF!</v>
          </cell>
          <cell r="I255" t="e">
            <v>#REF!</v>
          </cell>
          <cell r="J255" t="e">
            <v>#REF!</v>
          </cell>
          <cell r="K255">
            <v>995952.23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</row>
        <row r="256"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>
            <v>34.96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</row>
        <row r="257">
          <cell r="C257" t="e">
            <v>#REF!</v>
          </cell>
          <cell r="D257" t="e">
            <v>#REF!</v>
          </cell>
          <cell r="E257" t="e">
            <v>#REF!</v>
          </cell>
          <cell r="F257">
            <v>743061.02000000014</v>
          </cell>
          <cell r="G257">
            <v>0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</row>
        <row r="258">
          <cell r="C258" t="e">
            <v>#REF!</v>
          </cell>
          <cell r="D258" t="e">
            <v>#REF!</v>
          </cell>
          <cell r="E258">
            <v>42427.799999999981</v>
          </cell>
          <cell r="F258">
            <v>713181.75000000012</v>
          </cell>
          <cell r="G258">
            <v>0</v>
          </cell>
          <cell r="H258" t="e">
            <v>#REF!</v>
          </cell>
          <cell r="I258">
            <v>7481.54</v>
          </cell>
          <cell r="J258">
            <v>178521.40999999997</v>
          </cell>
          <cell r="K258">
            <v>876750.94999999984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</row>
        <row r="259"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>
            <v>0</v>
          </cell>
          <cell r="H259" t="e">
            <v>#REF!</v>
          </cell>
          <cell r="I259">
            <v>13027.509999999998</v>
          </cell>
          <cell r="J259" t="e">
            <v>#REF!</v>
          </cell>
          <cell r="K259">
            <v>1028488.0899999999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</row>
        <row r="260">
          <cell r="C260" t="e">
            <v>#REF!</v>
          </cell>
          <cell r="D260" t="e">
            <v>#REF!</v>
          </cell>
          <cell r="E260">
            <v>57169.810000000005</v>
          </cell>
          <cell r="F260" t="e">
            <v>#REF!</v>
          </cell>
          <cell r="G260">
            <v>0</v>
          </cell>
          <cell r="H260" t="e">
            <v>#REF!</v>
          </cell>
          <cell r="I260">
            <v>6689.2300000000005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F261">
            <v>928821.43</v>
          </cell>
          <cell r="G261">
            <v>0</v>
          </cell>
          <cell r="H261" t="e">
            <v>#REF!</v>
          </cell>
          <cell r="I261" t="e">
            <v>#REF!</v>
          </cell>
          <cell r="J261" t="e">
            <v>#REF!</v>
          </cell>
          <cell r="K261">
            <v>1004163.85</v>
          </cell>
          <cell r="L261">
            <v>36795.42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</row>
        <row r="262">
          <cell r="C262" t="e">
            <v>#REF!</v>
          </cell>
          <cell r="D262" t="e">
            <v>#REF!</v>
          </cell>
          <cell r="E262" t="e">
            <v>#REF!</v>
          </cell>
          <cell r="F262">
            <v>1146011.25</v>
          </cell>
          <cell r="G262">
            <v>0</v>
          </cell>
          <cell r="H262" t="e">
            <v>#REF!</v>
          </cell>
          <cell r="I262" t="e">
            <v>#REF!</v>
          </cell>
          <cell r="J262">
            <v>289016.72000000009</v>
          </cell>
          <cell r="K262">
            <v>1132382.7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</row>
        <row r="263">
          <cell r="C263" t="e">
            <v>#REF!</v>
          </cell>
          <cell r="D263" t="e">
            <v>#REF!</v>
          </cell>
          <cell r="E263" t="e">
            <v>#REF!</v>
          </cell>
          <cell r="F263">
            <v>1103701.25</v>
          </cell>
          <cell r="G263">
            <v>0</v>
          </cell>
          <cell r="H263" t="e">
            <v>#REF!</v>
          </cell>
          <cell r="I263" t="e">
            <v>#REF!</v>
          </cell>
          <cell r="J263">
            <v>225503.42</v>
          </cell>
          <cell r="K263">
            <v>1105361.7000000002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</row>
        <row r="264">
          <cell r="C264" t="e">
            <v>#REF!</v>
          </cell>
          <cell r="D264" t="e">
            <v>#REF!</v>
          </cell>
          <cell r="E264" t="e">
            <v>#REF!</v>
          </cell>
          <cell r="F264">
            <v>1145937.0399999996</v>
          </cell>
          <cell r="G264">
            <v>0</v>
          </cell>
          <cell r="H264" t="e">
            <v>#REF!</v>
          </cell>
          <cell r="I264" t="e">
            <v>#REF!</v>
          </cell>
          <cell r="J264">
            <v>256379.90999999997</v>
          </cell>
          <cell r="K264">
            <v>1099090.3699999999</v>
          </cell>
          <cell r="L264" t="e">
            <v>#REF!</v>
          </cell>
          <cell r="M264" t="e">
            <v>#REF!</v>
          </cell>
          <cell r="N264">
            <v>13306.519999999999</v>
          </cell>
          <cell r="O264">
            <v>38130.480000000003</v>
          </cell>
          <cell r="P264" t="e">
            <v>#REF!</v>
          </cell>
          <cell r="Q264" t="e">
            <v>#REF!</v>
          </cell>
          <cell r="R264" t="e">
            <v>#REF!</v>
          </cell>
        </row>
        <row r="265">
          <cell r="C265">
            <v>8072.119999999999</v>
          </cell>
          <cell r="D265" t="e">
            <v>#REF!</v>
          </cell>
          <cell r="E265">
            <v>54196.82</v>
          </cell>
          <cell r="F265">
            <v>1210645.1400000001</v>
          </cell>
          <cell r="G265">
            <v>0</v>
          </cell>
          <cell r="H265" t="e">
            <v>#REF!</v>
          </cell>
          <cell r="I265" t="e">
            <v>#REF!</v>
          </cell>
          <cell r="J265">
            <v>274786.48</v>
          </cell>
          <cell r="K265">
            <v>1181906.0100000002</v>
          </cell>
          <cell r="L265">
            <v>38049.630000000012</v>
          </cell>
          <cell r="M265" t="e">
            <v>#REF!</v>
          </cell>
          <cell r="N265" t="e">
            <v>#REF!</v>
          </cell>
          <cell r="O265">
            <v>41114.720000000001</v>
          </cell>
          <cell r="P265" t="e">
            <v>#REF!</v>
          </cell>
          <cell r="Q265" t="e">
            <v>#REF!</v>
          </cell>
          <cell r="R265" t="e">
            <v>#REF!</v>
          </cell>
        </row>
        <row r="266">
          <cell r="C266" t="e">
            <v>#REF!</v>
          </cell>
          <cell r="D266" t="e">
            <v>#REF!</v>
          </cell>
          <cell r="E266">
            <v>55456.209999999992</v>
          </cell>
          <cell r="F266">
            <v>1119751.6300000001</v>
          </cell>
          <cell r="G266">
            <v>0</v>
          </cell>
          <cell r="H266">
            <v>24093.99</v>
          </cell>
          <cell r="I266" t="e">
            <v>#REF!</v>
          </cell>
          <cell r="J266">
            <v>295830.01000000007</v>
          </cell>
          <cell r="K266">
            <v>1059850.1300000001</v>
          </cell>
          <cell r="L266">
            <v>36104.28</v>
          </cell>
          <cell r="M266" t="e">
            <v>#REF!</v>
          </cell>
          <cell r="N266">
            <v>12922.88</v>
          </cell>
          <cell r="O266">
            <v>47996.039999999994</v>
          </cell>
          <cell r="P266" t="e">
            <v>#REF!</v>
          </cell>
          <cell r="Q266" t="e">
            <v>#REF!</v>
          </cell>
          <cell r="R266">
            <v>3316.82</v>
          </cell>
        </row>
        <row r="267">
          <cell r="C267">
            <v>6206.25</v>
          </cell>
          <cell r="D267">
            <v>17570.429999999997</v>
          </cell>
          <cell r="E267">
            <v>46394.12000000001</v>
          </cell>
          <cell r="F267">
            <v>1065174.6400000001</v>
          </cell>
          <cell r="G267">
            <v>0</v>
          </cell>
          <cell r="H267">
            <v>24870.009999999995</v>
          </cell>
          <cell r="I267" t="e">
            <v>#REF!</v>
          </cell>
          <cell r="J267">
            <v>236555.56000000006</v>
          </cell>
          <cell r="K267">
            <v>987913.68000000087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>
            <v>5066.3100000000004</v>
          </cell>
        </row>
        <row r="268">
          <cell r="C268">
            <v>3121.9500000000003</v>
          </cell>
          <cell r="D268">
            <v>16284.59</v>
          </cell>
          <cell r="E268">
            <v>44786.429999999993</v>
          </cell>
          <cell r="F268">
            <v>1075239.3400000008</v>
          </cell>
          <cell r="G268">
            <v>0</v>
          </cell>
          <cell r="H268" t="e">
            <v>#REF!</v>
          </cell>
          <cell r="I268" t="e">
            <v>#REF!</v>
          </cell>
          <cell r="J268">
            <v>205001.75999999998</v>
          </cell>
          <cell r="K268">
            <v>977051.79</v>
          </cell>
          <cell r="L268">
            <v>31049.77</v>
          </cell>
          <cell r="M268" t="e">
            <v>#REF!</v>
          </cell>
          <cell r="N268">
            <v>12755.82</v>
          </cell>
          <cell r="O268">
            <v>36752.759999999995</v>
          </cell>
          <cell r="P268" t="e">
            <v>#REF!</v>
          </cell>
          <cell r="Q268" t="e">
            <v>#REF!</v>
          </cell>
          <cell r="R268" t="e">
            <v>#REF!</v>
          </cell>
        </row>
        <row r="269">
          <cell r="C269">
            <v>3464.2799999999993</v>
          </cell>
          <cell r="D269">
            <v>15761.369999999999</v>
          </cell>
          <cell r="E269">
            <v>37543.350000000006</v>
          </cell>
          <cell r="F269">
            <v>907879.99000000011</v>
          </cell>
          <cell r="G269">
            <v>0</v>
          </cell>
          <cell r="H269">
            <v>20667.96</v>
          </cell>
          <cell r="I269" t="e">
            <v>#REF!</v>
          </cell>
          <cell r="J269">
            <v>180925.17</v>
          </cell>
          <cell r="K269">
            <v>868716.19000000006</v>
          </cell>
          <cell r="L269" t="e">
            <v>#REF!</v>
          </cell>
          <cell r="M269" t="e">
            <v>#REF!</v>
          </cell>
          <cell r="N269">
            <v>12720.970000000001</v>
          </cell>
          <cell r="O269">
            <v>31097.620000000003</v>
          </cell>
          <cell r="P269" t="e">
            <v>#REF!</v>
          </cell>
          <cell r="Q269">
            <v>17053.57</v>
          </cell>
          <cell r="R269">
            <v>3475.3</v>
          </cell>
        </row>
        <row r="270">
          <cell r="C270">
            <v>6995.5300000000007</v>
          </cell>
          <cell r="D270">
            <v>19537.759999999998</v>
          </cell>
          <cell r="E270">
            <v>43733.32</v>
          </cell>
          <cell r="F270">
            <v>896015.29000000015</v>
          </cell>
          <cell r="G270">
            <v>0</v>
          </cell>
          <cell r="H270">
            <v>22414.68</v>
          </cell>
          <cell r="I270">
            <v>14034.150000000001</v>
          </cell>
          <cell r="J270">
            <v>195144.02</v>
          </cell>
          <cell r="K270">
            <v>873541.19000000006</v>
          </cell>
          <cell r="L270">
            <v>31177.8</v>
          </cell>
          <cell r="M270" t="e">
            <v>#REF!</v>
          </cell>
          <cell r="N270">
            <v>19473.190000000002</v>
          </cell>
          <cell r="O270">
            <v>26553.919999999995</v>
          </cell>
          <cell r="P270" t="e">
            <v>#REF!</v>
          </cell>
          <cell r="Q270">
            <v>17480.980000000003</v>
          </cell>
          <cell r="R270" t="e">
            <v>#REF!</v>
          </cell>
        </row>
        <row r="271">
          <cell r="C271">
            <v>5675.86</v>
          </cell>
          <cell r="D271">
            <v>25685.050000000003</v>
          </cell>
          <cell r="E271">
            <v>40080.39</v>
          </cell>
          <cell r="F271">
            <v>1025597.7799999998</v>
          </cell>
          <cell r="G271">
            <v>0</v>
          </cell>
          <cell r="H271">
            <v>18912.64</v>
          </cell>
          <cell r="I271">
            <v>16218.76</v>
          </cell>
          <cell r="J271">
            <v>214420.59</v>
          </cell>
          <cell r="K271">
            <v>848192.21</v>
          </cell>
          <cell r="L271">
            <v>33833.050000000003</v>
          </cell>
          <cell r="M271">
            <v>9353.7900000000009</v>
          </cell>
          <cell r="N271">
            <v>16199.54</v>
          </cell>
          <cell r="O271">
            <v>24094.430000000004</v>
          </cell>
          <cell r="P271" t="e">
            <v>#REF!</v>
          </cell>
          <cell r="Q271">
            <v>18816.82</v>
          </cell>
          <cell r="R271">
            <v>4748.4699999999993</v>
          </cell>
        </row>
        <row r="272">
          <cell r="C272">
            <v>7635.6799999999994</v>
          </cell>
          <cell r="D272">
            <v>28173.88</v>
          </cell>
          <cell r="E272">
            <v>58109.829999999994</v>
          </cell>
          <cell r="F272">
            <v>1293261.25</v>
          </cell>
          <cell r="G272">
            <v>0</v>
          </cell>
          <cell r="H272">
            <v>29377.849999999995</v>
          </cell>
          <cell r="I272">
            <v>19905.329999999994</v>
          </cell>
          <cell r="J272">
            <v>282680.47000000003</v>
          </cell>
          <cell r="K272">
            <v>1010128.9800000001</v>
          </cell>
          <cell r="L272">
            <v>38695.589999999997</v>
          </cell>
          <cell r="M272">
            <v>1644.15</v>
          </cell>
          <cell r="N272">
            <v>20043.02</v>
          </cell>
          <cell r="O272">
            <v>35596.199999999997</v>
          </cell>
          <cell r="P272">
            <v>7683.56</v>
          </cell>
          <cell r="Q272">
            <v>19402.379999999997</v>
          </cell>
          <cell r="R272">
            <v>3297.98</v>
          </cell>
        </row>
        <row r="273">
          <cell r="C273">
            <v>4408.72</v>
          </cell>
          <cell r="D273">
            <v>25295.18</v>
          </cell>
          <cell r="E273">
            <v>44806.310000000005</v>
          </cell>
          <cell r="F273">
            <v>1113244.26</v>
          </cell>
          <cell r="G273">
            <v>0</v>
          </cell>
          <cell r="H273">
            <v>24753.899999999998</v>
          </cell>
          <cell r="I273">
            <v>14584.240000000002</v>
          </cell>
          <cell r="J273">
            <v>241931</v>
          </cell>
          <cell r="K273">
            <v>875242.73999999987</v>
          </cell>
          <cell r="L273">
            <v>38332.289999999994</v>
          </cell>
          <cell r="M273">
            <v>1678.56</v>
          </cell>
          <cell r="N273">
            <v>17460.760000000002</v>
          </cell>
          <cell r="O273">
            <v>25642.27</v>
          </cell>
          <cell r="P273">
            <v>2466.5400000000004</v>
          </cell>
          <cell r="Q273">
            <v>16449.060000000001</v>
          </cell>
          <cell r="R273">
            <v>2974.4300000000003</v>
          </cell>
        </row>
        <row r="274">
          <cell r="C274">
            <v>7018.869999999999</v>
          </cell>
          <cell r="D274">
            <v>27648.55</v>
          </cell>
          <cell r="E274">
            <v>49854.77</v>
          </cell>
          <cell r="F274">
            <v>1206165.4400000009</v>
          </cell>
          <cell r="G274">
            <v>0</v>
          </cell>
          <cell r="H274">
            <v>32464.000000000004</v>
          </cell>
          <cell r="I274">
            <v>18516.68</v>
          </cell>
          <cell r="J274">
            <v>281177.03999999998</v>
          </cell>
          <cell r="K274">
            <v>1006087.9600000007</v>
          </cell>
          <cell r="L274">
            <v>39939.4</v>
          </cell>
          <cell r="M274">
            <v>6910.75</v>
          </cell>
          <cell r="N274">
            <v>20119.500000000004</v>
          </cell>
          <cell r="O274">
            <v>29220.289999999997</v>
          </cell>
          <cell r="P274">
            <v>4142.16</v>
          </cell>
          <cell r="Q274">
            <v>21759.620000000003</v>
          </cell>
          <cell r="R274">
            <v>2207.31</v>
          </cell>
        </row>
        <row r="275">
          <cell r="C275" t="e">
            <v>#REF!</v>
          </cell>
          <cell r="D275" t="e">
            <v>#REF!</v>
          </cell>
          <cell r="E275" t="e">
            <v>#REF!</v>
          </cell>
          <cell r="F275">
            <v>1040342.7600000007</v>
          </cell>
          <cell r="G275">
            <v>0</v>
          </cell>
          <cell r="H275" t="e">
            <v>#REF!</v>
          </cell>
          <cell r="I275" t="e">
            <v>#REF!</v>
          </cell>
          <cell r="J275">
            <v>268074.68</v>
          </cell>
          <cell r="K275">
            <v>893356.15000000049</v>
          </cell>
          <cell r="L275">
            <v>43645.8</v>
          </cell>
          <cell r="M275">
            <v>2812.7</v>
          </cell>
          <cell r="N275">
            <v>20416.73</v>
          </cell>
          <cell r="O275">
            <v>24833.670000000002</v>
          </cell>
          <cell r="P275" t="e">
            <v>#REF!</v>
          </cell>
          <cell r="Q275">
            <v>21432.99</v>
          </cell>
          <cell r="R275">
            <v>2418.77</v>
          </cell>
        </row>
        <row r="276">
          <cell r="C276">
            <v>12902.5</v>
          </cell>
          <cell r="D276">
            <v>25320.959999999999</v>
          </cell>
          <cell r="E276">
            <v>51074.26</v>
          </cell>
          <cell r="F276">
            <v>1122064.8800000031</v>
          </cell>
          <cell r="G276">
            <v>0</v>
          </cell>
          <cell r="H276">
            <v>27973.58</v>
          </cell>
          <cell r="I276">
            <v>15349.76</v>
          </cell>
          <cell r="J276">
            <v>249343.97999999998</v>
          </cell>
          <cell r="K276">
            <v>926508.92000000097</v>
          </cell>
          <cell r="L276">
            <v>44466.07</v>
          </cell>
          <cell r="M276">
            <v>5826.5800000000008</v>
          </cell>
          <cell r="N276">
            <v>21065.609999999997</v>
          </cell>
          <cell r="O276">
            <v>32472.3</v>
          </cell>
          <cell r="P276">
            <v>4362.74</v>
          </cell>
          <cell r="Q276">
            <v>20180.349999999999</v>
          </cell>
          <cell r="R276">
            <v>1456.47</v>
          </cell>
        </row>
        <row r="277"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H277" t="e">
            <v>#REF!</v>
          </cell>
          <cell r="I277" t="e">
            <v>#REF!</v>
          </cell>
          <cell r="J277" t="e">
            <v>#REF!</v>
          </cell>
          <cell r="K277" t="e">
            <v>#REF!</v>
          </cell>
          <cell r="L277" t="e">
            <v>#REF!</v>
          </cell>
          <cell r="M277" t="e">
            <v>#REF!</v>
          </cell>
          <cell r="N277" t="e">
            <v>#REF!</v>
          </cell>
          <cell r="O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</row>
        <row r="278">
          <cell r="C278">
            <v>165.20000000000002</v>
          </cell>
          <cell r="D278">
            <v>3538.2200000000003</v>
          </cell>
          <cell r="E278">
            <v>4157.6900000000005</v>
          </cell>
          <cell r="F278">
            <v>128006.98999999998</v>
          </cell>
          <cell r="G278">
            <v>0</v>
          </cell>
          <cell r="H278">
            <v>1205.69</v>
          </cell>
          <cell r="I278">
            <v>1777.21</v>
          </cell>
          <cell r="J278">
            <v>26923.839999999993</v>
          </cell>
          <cell r="K278">
            <v>56121.069999999992</v>
          </cell>
          <cell r="L278">
            <v>7110.8399999999992</v>
          </cell>
          <cell r="M278">
            <v>7548.12</v>
          </cell>
          <cell r="N278">
            <v>3012.5599999999995</v>
          </cell>
          <cell r="O278">
            <v>2202.2399999999998</v>
          </cell>
          <cell r="P278">
            <v>854.80000000000007</v>
          </cell>
          <cell r="Q278">
            <v>4900.18</v>
          </cell>
          <cell r="R278">
            <v>143.46</v>
          </cell>
        </row>
        <row r="279">
          <cell r="C279">
            <v>0</v>
          </cell>
          <cell r="D279">
            <v>115.13</v>
          </cell>
          <cell r="E279">
            <v>0</v>
          </cell>
          <cell r="F279">
            <v>13793.119999999999</v>
          </cell>
          <cell r="G279">
            <v>0</v>
          </cell>
          <cell r="H279">
            <v>0</v>
          </cell>
          <cell r="I279">
            <v>0</v>
          </cell>
          <cell r="J279">
            <v>3090.97</v>
          </cell>
          <cell r="K279">
            <v>7170.5499999999993</v>
          </cell>
          <cell r="L279">
            <v>1633</v>
          </cell>
          <cell r="M279">
            <v>0</v>
          </cell>
          <cell r="N279">
            <v>111.69</v>
          </cell>
          <cell r="O279">
            <v>0</v>
          </cell>
          <cell r="P279">
            <v>0</v>
          </cell>
          <cell r="Q279">
            <v>304.31</v>
          </cell>
          <cell r="R27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"/>
  <sheetViews>
    <sheetView tabSelected="1" workbookViewId="0">
      <selection activeCell="I10" sqref="I10"/>
    </sheetView>
  </sheetViews>
  <sheetFormatPr defaultRowHeight="15"/>
  <cols>
    <col min="1" max="1" width="15.28515625" customWidth="1"/>
    <col min="2" max="2" width="14.140625" customWidth="1"/>
    <col min="3" max="3" width="15.7109375" customWidth="1"/>
    <col min="4" max="4" width="20.28515625" customWidth="1"/>
    <col min="5" max="6" width="15.5703125" customWidth="1"/>
    <col min="9" max="9" width="16" customWidth="1"/>
    <col min="10" max="10" width="14.5703125" customWidth="1"/>
    <col min="11" max="11" width="15.28515625" customWidth="1"/>
    <col min="12" max="12" width="13.7109375" customWidth="1"/>
    <col min="13" max="14" width="14.7109375" customWidth="1"/>
  </cols>
  <sheetData>
    <row r="2" spans="1:14" ht="15.75" thickBot="1"/>
    <row r="3" spans="1:14" ht="24" thickBot="1">
      <c r="A3" s="90" t="s">
        <v>57</v>
      </c>
      <c r="B3" s="90"/>
      <c r="C3" s="90"/>
      <c r="D3" s="90"/>
      <c r="E3" s="90"/>
      <c r="F3" s="90"/>
      <c r="H3" s="91" t="s">
        <v>42</v>
      </c>
      <c r="I3" s="92"/>
      <c r="J3" s="92"/>
      <c r="K3" s="92"/>
      <c r="L3" s="92"/>
      <c r="M3" s="92"/>
      <c r="N3" s="93"/>
    </row>
    <row r="4" spans="1:14" ht="16.5" thickBot="1">
      <c r="A4" s="56" t="s">
        <v>52</v>
      </c>
      <c r="B4" s="56" t="s">
        <v>53</v>
      </c>
      <c r="C4" s="56" t="s">
        <v>54</v>
      </c>
      <c r="D4" s="56" t="s">
        <v>55</v>
      </c>
      <c r="E4" s="56" t="s">
        <v>50</v>
      </c>
      <c r="F4" s="56" t="s">
        <v>56</v>
      </c>
      <c r="H4" s="57" t="s">
        <v>41</v>
      </c>
      <c r="I4" s="51">
        <v>1</v>
      </c>
      <c r="J4" s="51">
        <v>2</v>
      </c>
      <c r="K4" s="51">
        <v>3</v>
      </c>
      <c r="L4" s="51">
        <v>4</v>
      </c>
      <c r="M4" s="51">
        <v>5</v>
      </c>
      <c r="N4" s="52">
        <v>6</v>
      </c>
    </row>
    <row r="5" spans="1:14">
      <c r="A5" s="64">
        <v>1</v>
      </c>
      <c r="B5" s="62">
        <v>1</v>
      </c>
      <c r="C5" s="61"/>
      <c r="D5" s="63"/>
      <c r="E5" s="63"/>
      <c r="F5" s="65"/>
      <c r="H5" s="58" t="s">
        <v>51</v>
      </c>
      <c r="I5" s="50" t="s">
        <v>43</v>
      </c>
      <c r="J5" s="50" t="s">
        <v>44</v>
      </c>
      <c r="K5" s="50" t="s">
        <v>45</v>
      </c>
      <c r="L5" s="50" t="s">
        <v>46</v>
      </c>
      <c r="M5" s="50" t="s">
        <v>47</v>
      </c>
      <c r="N5" s="53" t="s">
        <v>48</v>
      </c>
    </row>
    <row r="6" spans="1:14" ht="15.75" thickBot="1">
      <c r="A6" s="66">
        <v>2</v>
      </c>
      <c r="B6" s="50">
        <v>3</v>
      </c>
      <c r="C6" s="60"/>
      <c r="D6" s="61"/>
      <c r="E6" s="61"/>
      <c r="F6" s="67"/>
      <c r="H6" s="58" t="s">
        <v>49</v>
      </c>
      <c r="I6" s="54">
        <v>1000</v>
      </c>
      <c r="J6" s="54">
        <v>1200</v>
      </c>
      <c r="K6" s="54">
        <v>7000</v>
      </c>
      <c r="L6" s="54">
        <v>6000</v>
      </c>
      <c r="M6" s="54">
        <v>10000</v>
      </c>
      <c r="N6" s="54">
        <v>4</v>
      </c>
    </row>
    <row r="7" spans="1:14" ht="15.75" thickBot="1">
      <c r="A7" s="66">
        <v>3</v>
      </c>
      <c r="B7" s="50">
        <v>6</v>
      </c>
      <c r="C7" s="60"/>
      <c r="D7" s="60"/>
      <c r="E7" s="60"/>
      <c r="F7" s="68"/>
      <c r="H7" s="59" t="s">
        <v>50</v>
      </c>
      <c r="I7" s="54">
        <v>500</v>
      </c>
      <c r="J7" s="54">
        <v>600</v>
      </c>
      <c r="K7" s="54">
        <v>400</v>
      </c>
      <c r="L7" s="54">
        <v>300</v>
      </c>
      <c r="M7" s="54">
        <v>700</v>
      </c>
      <c r="N7" s="55">
        <v>900</v>
      </c>
    </row>
    <row r="8" spans="1:14">
      <c r="A8" s="66">
        <v>4</v>
      </c>
      <c r="B8" s="50">
        <v>4</v>
      </c>
      <c r="C8" s="60"/>
      <c r="D8" s="60"/>
      <c r="E8" s="60"/>
      <c r="F8" s="68"/>
    </row>
    <row r="9" spans="1:14">
      <c r="A9" s="66">
        <v>5</v>
      </c>
      <c r="B9" s="50">
        <v>2</v>
      </c>
      <c r="C9" s="60"/>
      <c r="D9" s="60"/>
      <c r="E9" s="60"/>
      <c r="F9" s="68"/>
    </row>
    <row r="10" spans="1:14">
      <c r="A10" s="66">
        <v>6</v>
      </c>
      <c r="B10" s="50">
        <v>5</v>
      </c>
      <c r="C10" s="60"/>
      <c r="D10" s="60"/>
      <c r="E10" s="60"/>
      <c r="F10" s="68"/>
    </row>
    <row r="11" spans="1:14">
      <c r="A11" s="66">
        <v>7</v>
      </c>
      <c r="B11" s="50">
        <v>3</v>
      </c>
      <c r="C11" s="60"/>
      <c r="D11" s="60"/>
      <c r="E11" s="60"/>
      <c r="F11" s="68"/>
    </row>
    <row r="12" spans="1:14">
      <c r="A12" s="66">
        <v>8</v>
      </c>
      <c r="B12" s="50">
        <v>2</v>
      </c>
      <c r="C12" s="60"/>
      <c r="D12" s="60"/>
      <c r="E12" s="60"/>
      <c r="F12" s="68"/>
    </row>
    <row r="13" spans="1:14">
      <c r="A13" s="66">
        <v>9</v>
      </c>
      <c r="B13" s="50">
        <v>1</v>
      </c>
      <c r="C13" s="60"/>
      <c r="D13" s="60"/>
      <c r="E13" s="60"/>
      <c r="F13" s="68"/>
    </row>
    <row r="14" spans="1:14">
      <c r="A14" s="66">
        <v>10</v>
      </c>
      <c r="B14" s="50">
        <v>3</v>
      </c>
      <c r="C14" s="60"/>
      <c r="D14" s="60"/>
      <c r="E14" s="60"/>
      <c r="F14" s="68"/>
    </row>
    <row r="15" spans="1:14">
      <c r="A15" s="66">
        <v>11</v>
      </c>
      <c r="B15" s="50">
        <v>5</v>
      </c>
      <c r="C15" s="60"/>
      <c r="D15" s="60"/>
      <c r="E15" s="60"/>
      <c r="F15" s="68"/>
    </row>
    <row r="16" spans="1:14">
      <c r="A16" s="66">
        <v>12</v>
      </c>
      <c r="B16" s="50">
        <v>1</v>
      </c>
      <c r="C16" s="60"/>
      <c r="D16" s="60"/>
      <c r="E16" s="60"/>
      <c r="F16" s="68"/>
    </row>
    <row r="17" spans="1:6">
      <c r="A17" s="66">
        <v>13</v>
      </c>
      <c r="B17" s="50">
        <v>1</v>
      </c>
      <c r="C17" s="60"/>
      <c r="D17" s="60"/>
      <c r="E17" s="60"/>
      <c r="F17" s="68"/>
    </row>
    <row r="18" spans="1:6" ht="15.75" thickBot="1">
      <c r="A18" s="69">
        <v>14</v>
      </c>
      <c r="B18" s="70">
        <v>4</v>
      </c>
      <c r="C18" s="71"/>
      <c r="D18" s="71"/>
      <c r="E18" s="71"/>
      <c r="F18" s="72"/>
    </row>
  </sheetData>
  <mergeCells count="2">
    <mergeCell ref="A3:F3"/>
    <mergeCell ref="H3:N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B1" sqref="B1"/>
    </sheetView>
  </sheetViews>
  <sheetFormatPr defaultRowHeight="15"/>
  <cols>
    <col min="1" max="1" width="9.85546875" bestFit="1" customWidth="1"/>
  </cols>
  <sheetData>
    <row r="1" spans="1:3">
      <c r="A1" t="s">
        <v>36</v>
      </c>
      <c r="B1">
        <v>19</v>
      </c>
      <c r="C1">
        <v>27</v>
      </c>
    </row>
    <row r="2" spans="1:3">
      <c r="A2">
        <v>200712</v>
      </c>
      <c r="B2">
        <v>724</v>
      </c>
      <c r="C2">
        <v>805</v>
      </c>
    </row>
    <row r="3" spans="1:3">
      <c r="A3">
        <v>200802</v>
      </c>
      <c r="B3">
        <v>626</v>
      </c>
      <c r="C3">
        <v>532</v>
      </c>
    </row>
    <row r="4" spans="1:3">
      <c r="A4">
        <v>200803</v>
      </c>
      <c r="B4">
        <v>748</v>
      </c>
      <c r="C4">
        <v>619</v>
      </c>
    </row>
    <row r="5" spans="1:3">
      <c r="A5">
        <v>200804</v>
      </c>
      <c r="B5">
        <v>664</v>
      </c>
      <c r="C5">
        <v>737</v>
      </c>
    </row>
    <row r="6" spans="1:3">
      <c r="A6">
        <v>200805</v>
      </c>
      <c r="B6">
        <v>879</v>
      </c>
      <c r="C6">
        <v>845</v>
      </c>
    </row>
    <row r="7" spans="1:3">
      <c r="A7">
        <v>200806</v>
      </c>
      <c r="B7">
        <v>626</v>
      </c>
      <c r="C7">
        <v>620</v>
      </c>
    </row>
    <row r="8" spans="1:3">
      <c r="A8">
        <v>200807</v>
      </c>
      <c r="B8">
        <v>896</v>
      </c>
      <c r="C8">
        <v>976</v>
      </c>
    </row>
    <row r="9" spans="1:3">
      <c r="A9">
        <v>200808</v>
      </c>
      <c r="C9">
        <v>557</v>
      </c>
    </row>
    <row r="10" spans="1:3">
      <c r="A10">
        <v>200809</v>
      </c>
      <c r="B10">
        <v>488</v>
      </c>
      <c r="C10">
        <v>978</v>
      </c>
    </row>
    <row r="11" spans="1:3">
      <c r="A11">
        <v>200810</v>
      </c>
      <c r="B11">
        <v>611</v>
      </c>
      <c r="C11">
        <v>467</v>
      </c>
    </row>
    <row r="12" spans="1:3">
      <c r="A12">
        <v>200812</v>
      </c>
      <c r="B12">
        <v>682</v>
      </c>
      <c r="C12">
        <v>715</v>
      </c>
    </row>
    <row r="13" spans="1:3">
      <c r="A13">
        <v>200901</v>
      </c>
      <c r="B13">
        <v>844</v>
      </c>
      <c r="C13">
        <v>865</v>
      </c>
    </row>
    <row r="14" spans="1:3">
      <c r="A14">
        <v>200902</v>
      </c>
      <c r="B14">
        <v>820</v>
      </c>
      <c r="C14">
        <v>843</v>
      </c>
    </row>
    <row r="15" spans="1:3">
      <c r="A15">
        <v>200903</v>
      </c>
      <c r="C15">
        <v>588</v>
      </c>
    </row>
    <row r="16" spans="1:3">
      <c r="A16">
        <v>200904</v>
      </c>
      <c r="B16">
        <v>889</v>
      </c>
      <c r="C16">
        <v>635</v>
      </c>
    </row>
    <row r="17" spans="1:3">
      <c r="A17">
        <v>200905</v>
      </c>
      <c r="B17">
        <v>693</v>
      </c>
      <c r="C17">
        <v>827</v>
      </c>
    </row>
    <row r="18" spans="1:3">
      <c r="A18">
        <v>200906</v>
      </c>
      <c r="B18">
        <v>609</v>
      </c>
      <c r="C18">
        <v>999</v>
      </c>
    </row>
    <row r="19" spans="1:3">
      <c r="A19">
        <v>200907</v>
      </c>
      <c r="B19">
        <v>622</v>
      </c>
      <c r="C19">
        <v>423</v>
      </c>
    </row>
    <row r="20" spans="1:3">
      <c r="A20">
        <v>200908</v>
      </c>
      <c r="B20">
        <v>803</v>
      </c>
      <c r="C20">
        <v>587</v>
      </c>
    </row>
    <row r="21" spans="1:3">
      <c r="A21">
        <v>200909</v>
      </c>
      <c r="B21">
        <v>504</v>
      </c>
      <c r="C21">
        <v>682</v>
      </c>
    </row>
    <row r="22" spans="1:3">
      <c r="A22">
        <v>200910</v>
      </c>
      <c r="B22">
        <v>557</v>
      </c>
      <c r="C22">
        <v>503</v>
      </c>
    </row>
    <row r="23" spans="1:3">
      <c r="A23">
        <v>200911</v>
      </c>
      <c r="B23">
        <v>706</v>
      </c>
      <c r="C23">
        <v>866</v>
      </c>
    </row>
    <row r="24" spans="1:3">
      <c r="A24">
        <v>200912</v>
      </c>
      <c r="B24">
        <v>806</v>
      </c>
      <c r="C24">
        <v>971</v>
      </c>
    </row>
    <row r="25" spans="1:3">
      <c r="A25">
        <v>201001</v>
      </c>
      <c r="B25">
        <v>495</v>
      </c>
      <c r="C25">
        <v>461</v>
      </c>
    </row>
    <row r="26" spans="1:3">
      <c r="A26">
        <v>201002</v>
      </c>
      <c r="B26">
        <v>751</v>
      </c>
      <c r="C26">
        <v>733</v>
      </c>
    </row>
    <row r="27" spans="1:3">
      <c r="A27">
        <v>201003</v>
      </c>
      <c r="B27">
        <v>794</v>
      </c>
      <c r="C27">
        <v>968</v>
      </c>
    </row>
    <row r="28" spans="1:3">
      <c r="A28">
        <v>201004</v>
      </c>
      <c r="B28">
        <v>917</v>
      </c>
    </row>
    <row r="29" spans="1:3">
      <c r="A29">
        <v>201005</v>
      </c>
      <c r="B29">
        <v>797</v>
      </c>
    </row>
    <row r="30" spans="1:3">
      <c r="A30">
        <v>201006</v>
      </c>
      <c r="B30">
        <v>702</v>
      </c>
    </row>
    <row r="31" spans="1:3">
      <c r="A31">
        <v>201007</v>
      </c>
      <c r="B31">
        <v>609</v>
      </c>
    </row>
    <row r="32" spans="1:3">
      <c r="A32">
        <v>201008</v>
      </c>
      <c r="B32">
        <v>500</v>
      </c>
    </row>
    <row r="33" spans="1:3">
      <c r="A33">
        <v>201009</v>
      </c>
      <c r="B33">
        <v>570</v>
      </c>
    </row>
    <row r="34" spans="1:3">
      <c r="A34">
        <v>201010</v>
      </c>
      <c r="B34">
        <v>692</v>
      </c>
    </row>
    <row r="35" spans="1:3">
      <c r="A35">
        <v>201011</v>
      </c>
      <c r="B35">
        <v>589</v>
      </c>
    </row>
    <row r="36" spans="1:3">
      <c r="A36">
        <v>201101</v>
      </c>
      <c r="B36">
        <v>479</v>
      </c>
    </row>
    <row r="37" spans="1:3">
      <c r="A37">
        <v>201102</v>
      </c>
      <c r="B37">
        <v>489</v>
      </c>
    </row>
    <row r="38" spans="1:3">
      <c r="A38">
        <v>201103</v>
      </c>
      <c r="B38">
        <v>635</v>
      </c>
    </row>
    <row r="39" spans="1:3">
      <c r="A39">
        <v>201104</v>
      </c>
      <c r="B39">
        <v>850</v>
      </c>
    </row>
    <row r="40" spans="1:3">
      <c r="A40">
        <v>201105</v>
      </c>
      <c r="B40">
        <v>712</v>
      </c>
    </row>
    <row r="41" spans="1:3">
      <c r="A41">
        <v>201106</v>
      </c>
      <c r="B41">
        <v>520</v>
      </c>
    </row>
    <row r="42" spans="1:3">
      <c r="A42">
        <v>201107</v>
      </c>
      <c r="B42">
        <v>950</v>
      </c>
    </row>
    <row r="43" spans="1:3">
      <c r="A43">
        <v>201108</v>
      </c>
      <c r="B43">
        <v>522</v>
      </c>
      <c r="C43">
        <v>900</v>
      </c>
    </row>
    <row r="44" spans="1:3">
      <c r="A44">
        <v>201110</v>
      </c>
      <c r="B44">
        <v>689</v>
      </c>
      <c r="C44">
        <v>515</v>
      </c>
    </row>
    <row r="45" spans="1:3">
      <c r="A45">
        <v>201111</v>
      </c>
      <c r="B45">
        <v>761</v>
      </c>
      <c r="C45">
        <v>617</v>
      </c>
    </row>
    <row r="46" spans="1:3">
      <c r="A46">
        <v>201202</v>
      </c>
      <c r="B46">
        <v>954</v>
      </c>
      <c r="C46">
        <v>923</v>
      </c>
    </row>
    <row r="47" spans="1:3">
      <c r="A47">
        <v>201203</v>
      </c>
      <c r="B47">
        <v>697</v>
      </c>
      <c r="C47">
        <v>648</v>
      </c>
    </row>
    <row r="48" spans="1:3">
      <c r="A48">
        <v>201204</v>
      </c>
      <c r="B48">
        <v>419</v>
      </c>
      <c r="C48">
        <v>935</v>
      </c>
    </row>
    <row r="49" spans="1:3">
      <c r="A49">
        <v>201205</v>
      </c>
      <c r="B49">
        <v>529</v>
      </c>
      <c r="C49">
        <v>469</v>
      </c>
    </row>
    <row r="50" spans="1:3">
      <c r="A50">
        <v>201206</v>
      </c>
      <c r="B50">
        <v>555</v>
      </c>
      <c r="C50">
        <v>658</v>
      </c>
    </row>
    <row r="51" spans="1:3">
      <c r="A51">
        <v>201207</v>
      </c>
      <c r="B51">
        <v>717</v>
      </c>
      <c r="C51">
        <v>899</v>
      </c>
    </row>
    <row r="52" spans="1:3">
      <c r="A52">
        <v>201208</v>
      </c>
      <c r="B52">
        <v>933</v>
      </c>
      <c r="C52">
        <v>456</v>
      </c>
    </row>
    <row r="53" spans="1:3">
      <c r="A53">
        <v>201209</v>
      </c>
      <c r="B53">
        <v>779</v>
      </c>
      <c r="C53">
        <v>704</v>
      </c>
    </row>
    <row r="54" spans="1:3">
      <c r="A54">
        <v>201210</v>
      </c>
      <c r="B54">
        <v>997</v>
      </c>
      <c r="C54">
        <v>648</v>
      </c>
    </row>
    <row r="55" spans="1:3">
      <c r="A55">
        <v>201211</v>
      </c>
      <c r="B55">
        <v>447</v>
      </c>
      <c r="C55">
        <v>463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zoomScale="120" zoomScaleNormal="120" workbookViewId="0">
      <selection activeCell="H6" sqref="H6"/>
    </sheetView>
  </sheetViews>
  <sheetFormatPr defaultRowHeight="15"/>
  <cols>
    <col min="1" max="1" width="10.7109375" customWidth="1"/>
    <col min="2" max="2" width="15.42578125" bestFit="1" customWidth="1"/>
    <col min="3" max="3" width="9.85546875" bestFit="1" customWidth="1"/>
    <col min="4" max="4" width="12.5703125" customWidth="1"/>
    <col min="5" max="5" width="11.28515625" customWidth="1"/>
    <col min="8" max="8" width="13.28515625" bestFit="1" customWidth="1"/>
    <col min="9" max="9" width="15.140625" customWidth="1"/>
  </cols>
  <sheetData>
    <row r="1" spans="1:9" ht="15.75" thickBot="1"/>
    <row r="2" spans="1:9" ht="16.5" thickBot="1">
      <c r="H2" s="56" t="s">
        <v>32</v>
      </c>
      <c r="I2" s="73">
        <v>40452</v>
      </c>
    </row>
    <row r="3" spans="1:9" ht="27.75" thickTop="1" thickBot="1">
      <c r="A3" s="94" t="s">
        <v>37</v>
      </c>
      <c r="B3" s="95"/>
      <c r="C3" s="95"/>
      <c r="D3" s="95"/>
      <c r="E3" s="95"/>
      <c r="F3" s="96"/>
    </row>
    <row r="4" spans="1:9" ht="16.5" thickTop="1" thickBot="1">
      <c r="A4" s="36" t="s">
        <v>33</v>
      </c>
      <c r="B4" s="33" t="s">
        <v>58</v>
      </c>
      <c r="C4" s="34">
        <v>19</v>
      </c>
      <c r="D4" s="34">
        <v>27</v>
      </c>
      <c r="E4" s="33" t="s">
        <v>34</v>
      </c>
      <c r="F4" s="35" t="s">
        <v>35</v>
      </c>
    </row>
    <row r="5" spans="1:9" ht="15.75" thickTop="1">
      <c r="A5" s="37">
        <v>1</v>
      </c>
      <c r="B5" s="25">
        <f t="shared" ref="B5:B15" si="0">DATE(YEAR(B6),MONTH(B6)-1,1)</f>
        <v>40118</v>
      </c>
      <c r="C5" s="26">
        <f>IF(ISERROR(HLOOKUP(C$4,Proch2_base!$A$1:$C$55,Proch2!$F5,0)),0,HLOOKUP(C$4,Proch2_base!$A$1:$C$55,Proch2!$F5,0))</f>
        <v>706</v>
      </c>
      <c r="D5" s="26">
        <f>IF(ISERROR(HLOOKUP(D$4,Proch2_base!$A$1:$C$55,Proch2!$F5,0)),0,HLOOKUP(D$4,Proch2_base!$A$1:$C$55,Proch2!$F5,0))</f>
        <v>866</v>
      </c>
      <c r="E5" s="24">
        <f t="shared" ref="E5:E16" si="1">YEAR(B5)*100+MONTH(B5)</f>
        <v>200911</v>
      </c>
      <c r="F5" s="31">
        <f>IF(ISERROR(MATCH(E5,Proch2_base!A:A,0)),0,MATCH(E5,Proch2_base!A:A,0))</f>
        <v>23</v>
      </c>
      <c r="H5" s="23"/>
    </row>
    <row r="6" spans="1:9">
      <c r="A6" s="37">
        <v>2</v>
      </c>
      <c r="B6" s="25">
        <f t="shared" si="0"/>
        <v>40148</v>
      </c>
      <c r="C6" s="26">
        <f>IF(ISERROR(HLOOKUP(C$4,Proch2_base!$A$1:$C$55,Proch2!$F6,0)),0,HLOOKUP(C$4,Proch2_base!$A$1:$C$55,Proch2!$F6,0))</f>
        <v>806</v>
      </c>
      <c r="D6" s="26">
        <f>IF(ISERROR(HLOOKUP(D$4,Proch2_base!$A$1:$C$55,Proch2!$F6,0)),0,HLOOKUP(D$4,Proch2_base!$A$1:$C$55,Proch2!$F6,0))</f>
        <v>971</v>
      </c>
      <c r="E6" s="24">
        <f t="shared" si="1"/>
        <v>200912</v>
      </c>
      <c r="F6" s="31">
        <f>IF(ISERROR(MATCH(E6,Proch2_base!A:A,0)),0,MATCH(E6,Proch2_base!A:A,0))</f>
        <v>24</v>
      </c>
      <c r="H6" s="23"/>
    </row>
    <row r="7" spans="1:9">
      <c r="A7" s="37">
        <v>3</v>
      </c>
      <c r="B7" s="25">
        <f t="shared" si="0"/>
        <v>40179</v>
      </c>
      <c r="C7" s="26">
        <f>IF(ISERROR(HLOOKUP(C$4,Proch2_base!$A$1:$C$55,Proch2!$F7,0)),0,HLOOKUP(C$4,Proch2_base!$A$1:$C$55,Proch2!$F7,0))</f>
        <v>495</v>
      </c>
      <c r="D7" s="26">
        <f>IF(ISERROR(HLOOKUP(D$4,Proch2_base!$A$1:$C$55,Proch2!$F7,0)),0,HLOOKUP(D$4,Proch2_base!$A$1:$C$55,Proch2!$F7,0))</f>
        <v>461</v>
      </c>
      <c r="E7" s="24">
        <f t="shared" si="1"/>
        <v>201001</v>
      </c>
      <c r="F7" s="31">
        <f>IF(ISERROR(MATCH(E7,Proch2_base!A:A,0)),0,MATCH(E7,Proch2_base!A:A,0))</f>
        <v>25</v>
      </c>
      <c r="H7" s="23"/>
    </row>
    <row r="8" spans="1:9">
      <c r="A8" s="37">
        <v>4</v>
      </c>
      <c r="B8" s="25">
        <f t="shared" si="0"/>
        <v>40210</v>
      </c>
      <c r="C8" s="26">
        <f>IF(ISERROR(HLOOKUP(C$4,Proch2_base!$A$1:$C$55,Proch2!$F8,0)),0,HLOOKUP(C$4,Proch2_base!$A$1:$C$55,Proch2!$F8,0))</f>
        <v>751</v>
      </c>
      <c r="D8" s="26">
        <f>IF(ISERROR(HLOOKUP(D$4,Proch2_base!$A$1:$C$55,Proch2!$F8,0)),0,HLOOKUP(D$4,Proch2_base!$A$1:$C$55,Proch2!$F8,0))</f>
        <v>733</v>
      </c>
      <c r="E8" s="24">
        <f t="shared" si="1"/>
        <v>201002</v>
      </c>
      <c r="F8" s="31">
        <f>IF(ISERROR(MATCH(E8,Proch2_base!A:A,0)),0,MATCH(E8,Proch2_base!A:A,0))</f>
        <v>26</v>
      </c>
      <c r="H8" s="23"/>
    </row>
    <row r="9" spans="1:9">
      <c r="A9" s="37">
        <v>5</v>
      </c>
      <c r="B9" s="25">
        <f t="shared" si="0"/>
        <v>40238</v>
      </c>
      <c r="C9" s="26">
        <f>IF(ISERROR(HLOOKUP(C$4,Proch2_base!$A$1:$C$55,Proch2!$F9,0)),0,HLOOKUP(C$4,Proch2_base!$A$1:$C$55,Proch2!$F9,0))</f>
        <v>794</v>
      </c>
      <c r="D9" s="26">
        <f>IF(ISERROR(HLOOKUP(D$4,Proch2_base!$A$1:$C$55,Proch2!$F9,0)),0,HLOOKUP(D$4,Proch2_base!$A$1:$C$55,Proch2!$F9,0))</f>
        <v>968</v>
      </c>
      <c r="E9" s="24">
        <f t="shared" si="1"/>
        <v>201003</v>
      </c>
      <c r="F9" s="31">
        <f>IF(ISERROR(MATCH(E9,Proch2_base!A:A,0)),0,MATCH(E9,Proch2_base!A:A,0))</f>
        <v>27</v>
      </c>
      <c r="H9" s="23"/>
    </row>
    <row r="10" spans="1:9">
      <c r="A10" s="37">
        <v>6</v>
      </c>
      <c r="B10" s="25">
        <f t="shared" si="0"/>
        <v>40269</v>
      </c>
      <c r="C10" s="26">
        <f>IF(ISERROR(HLOOKUP(C$4,Proch2_base!$A$1:$C$55,Proch2!$F10,0)),0,HLOOKUP(C$4,Proch2_base!$A$1:$C$55,Proch2!$F10,0))</f>
        <v>917</v>
      </c>
      <c r="D10" s="26">
        <f>IF(ISERROR(HLOOKUP(D$4,Proch2_base!$A$1:$C$55,Proch2!$F10,0)),0,HLOOKUP(D$4,Proch2_base!$A$1:$C$55,Proch2!$F10,0))</f>
        <v>0</v>
      </c>
      <c r="E10" s="24">
        <f t="shared" si="1"/>
        <v>201004</v>
      </c>
      <c r="F10" s="31">
        <f>IF(ISERROR(MATCH(E10,Proch2_base!A:A,0)),0,MATCH(E10,Proch2_base!A:A,0))</f>
        <v>28</v>
      </c>
      <c r="H10" s="23"/>
    </row>
    <row r="11" spans="1:9">
      <c r="A11" s="37">
        <v>7</v>
      </c>
      <c r="B11" s="25">
        <f t="shared" si="0"/>
        <v>40299</v>
      </c>
      <c r="C11" s="26">
        <f>IF(ISERROR(HLOOKUP(C$4,Proch2_base!$A$1:$C$55,Proch2!$F11,0)),0,HLOOKUP(C$4,Proch2_base!$A$1:$C$55,Proch2!$F11,0))</f>
        <v>797</v>
      </c>
      <c r="D11" s="26">
        <f>IF(ISERROR(HLOOKUP(D$4,Proch2_base!$A$1:$C$55,Proch2!$F11,0)),0,HLOOKUP(D$4,Proch2_base!$A$1:$C$55,Proch2!$F11,0))</f>
        <v>0</v>
      </c>
      <c r="E11" s="24">
        <f t="shared" si="1"/>
        <v>201005</v>
      </c>
      <c r="F11" s="31">
        <f>IF(ISERROR(MATCH(E11,Proch2_base!A:A,0)),0,MATCH(E11,Proch2_base!A:A,0))</f>
        <v>29</v>
      </c>
      <c r="H11" s="23"/>
    </row>
    <row r="12" spans="1:9">
      <c r="A12" s="37">
        <v>8</v>
      </c>
      <c r="B12" s="25">
        <f t="shared" si="0"/>
        <v>40330</v>
      </c>
      <c r="C12" s="26">
        <f>IF(ISERROR(HLOOKUP(C$4,Proch2_base!$A$1:$C$55,Proch2!$F12,0)),0,HLOOKUP(C$4,Proch2_base!$A$1:$C$55,Proch2!$F12,0))</f>
        <v>702</v>
      </c>
      <c r="D12" s="26">
        <f>IF(ISERROR(HLOOKUP(D$4,Proch2_base!$A$1:$C$55,Proch2!$F12,0)),0,HLOOKUP(D$4,Proch2_base!$A$1:$C$55,Proch2!$F12,0))</f>
        <v>0</v>
      </c>
      <c r="E12" s="24">
        <f t="shared" si="1"/>
        <v>201006</v>
      </c>
      <c r="F12" s="31">
        <f>IF(ISERROR(MATCH(E12,Proch2_base!A:A,0)),0,MATCH(E12,Proch2_base!A:A,0))</f>
        <v>30</v>
      </c>
      <c r="H12" s="23"/>
    </row>
    <row r="13" spans="1:9">
      <c r="A13" s="37">
        <v>9</v>
      </c>
      <c r="B13" s="25">
        <f t="shared" si="0"/>
        <v>40360</v>
      </c>
      <c r="C13" s="26">
        <f>IF(ISERROR(HLOOKUP(C$4,Proch2_base!$A$1:$C$55,Proch2!$F13,0)),0,HLOOKUP(C$4,Proch2_base!$A$1:$C$55,Proch2!$F13,0))</f>
        <v>609</v>
      </c>
      <c r="D13" s="26">
        <f>IF(ISERROR(HLOOKUP(D$4,Proch2_base!$A$1:$C$55,Proch2!$F13,0)),0,HLOOKUP(D$4,Proch2_base!$A$1:$C$55,Proch2!$F13,0))</f>
        <v>0</v>
      </c>
      <c r="E13" s="24">
        <f t="shared" si="1"/>
        <v>201007</v>
      </c>
      <c r="F13" s="31">
        <f>IF(ISERROR(MATCH(E13,Proch2_base!A:A,0)),0,MATCH(E13,Proch2_base!A:A,0))</f>
        <v>31</v>
      </c>
      <c r="H13" s="23"/>
    </row>
    <row r="14" spans="1:9">
      <c r="A14" s="37">
        <v>10</v>
      </c>
      <c r="B14" s="25">
        <f>DATE(YEAR(B15),MONTH(B15)-1,1)</f>
        <v>40391</v>
      </c>
      <c r="C14" s="26">
        <f>IF(ISERROR(HLOOKUP(C$4,Proch2_base!$A$1:$C$55,Proch2!$F14,0)),0,HLOOKUP(C$4,Proch2_base!$A$1:$C$55,Proch2!$F14,0))</f>
        <v>500</v>
      </c>
      <c r="D14" s="26">
        <f>IF(ISERROR(HLOOKUP(D$4,Proch2_base!$A$1:$C$55,Proch2!$F14,0)),0,HLOOKUP(D$4,Proch2_base!$A$1:$C$55,Proch2!$F14,0))</f>
        <v>0</v>
      </c>
      <c r="E14" s="24">
        <f t="shared" si="1"/>
        <v>201008</v>
      </c>
      <c r="F14" s="31">
        <f>IF(ISERROR(MATCH(E14,Proch2_base!A:A,0)),0,MATCH(E14,Proch2_base!A:A,0))</f>
        <v>32</v>
      </c>
      <c r="H14" s="23"/>
    </row>
    <row r="15" spans="1:9">
      <c r="A15" s="37">
        <v>11</v>
      </c>
      <c r="B15" s="25">
        <f t="shared" si="0"/>
        <v>40422</v>
      </c>
      <c r="C15" s="26">
        <f>IF(ISERROR(HLOOKUP(C$4,Proch2_base!$A$1:$C$55,Proch2!$F15,0)),0,HLOOKUP(C$4,Proch2_base!$A$1:$C$55,Proch2!$F15,0))</f>
        <v>570</v>
      </c>
      <c r="D15" s="26">
        <f>IF(ISERROR(HLOOKUP(D$4,Proch2_base!$A$1:$C$55,Proch2!$F15,0)),0,HLOOKUP(D$4,Proch2_base!$A$1:$C$55,Proch2!$F15,0))</f>
        <v>0</v>
      </c>
      <c r="E15" s="24">
        <f t="shared" si="1"/>
        <v>201009</v>
      </c>
      <c r="F15" s="31">
        <f>IF(ISERROR(MATCH(E15,Proch2_base!A:A,0)),0,MATCH(E15,Proch2_base!A:A,0))</f>
        <v>33</v>
      </c>
      <c r="H15" s="23"/>
    </row>
    <row r="16" spans="1:9" ht="15.75" thickBot="1">
      <c r="A16" s="38">
        <v>12</v>
      </c>
      <c r="B16" s="28">
        <f>database</f>
        <v>40452</v>
      </c>
      <c r="C16" s="29">
        <f>IF(ISERROR(HLOOKUP(C$4,Proch2_base!$A$1:$C$55,Proch2!$F16,0)),0,HLOOKUP(C$4,Proch2_base!$A$1:$C$55,Proch2!$F16,0))</f>
        <v>692</v>
      </c>
      <c r="D16" s="30">
        <f>IF(ISERROR(HLOOKUP(D$4,Proch2_base!$A$1:$C$55,Proch2!$F16,0)),0,HLOOKUP(D$4,Proch2_base!$A$1:$C$55,Proch2!$F16,0))</f>
        <v>0</v>
      </c>
      <c r="E16" s="27">
        <f t="shared" si="1"/>
        <v>201010</v>
      </c>
      <c r="F16" s="32">
        <f>IF(ISERROR(MATCH(E16,Proch2_base!A:A,0)),0,MATCH(E16,Proch2_base!A:A,0))</f>
        <v>34</v>
      </c>
      <c r="H16" s="23"/>
    </row>
    <row r="17" ht="15.75" thickTop="1"/>
  </sheetData>
  <mergeCells count="1">
    <mergeCell ref="A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04"/>
  <sheetViews>
    <sheetView showGridLines="0" zoomScale="70" zoomScaleNormal="70" workbookViewId="0">
      <selection activeCell="K15" sqref="K15"/>
    </sheetView>
  </sheetViews>
  <sheetFormatPr defaultRowHeight="15"/>
  <cols>
    <col min="1" max="1" width="11.28515625" bestFit="1" customWidth="1"/>
    <col min="2" max="2" width="22.42578125" bestFit="1" customWidth="1"/>
    <col min="3" max="3" width="22.42578125" customWidth="1"/>
    <col min="4" max="4" width="15.85546875" bestFit="1" customWidth="1"/>
    <col min="5" max="5" width="13.42578125" bestFit="1" customWidth="1"/>
    <col min="6" max="6" width="34.42578125" bestFit="1" customWidth="1"/>
    <col min="7" max="7" width="19.28515625" customWidth="1"/>
    <col min="8" max="8" width="42.42578125" customWidth="1"/>
  </cols>
  <sheetData>
    <row r="2" spans="1:8" ht="15.75" thickBot="1"/>
    <row r="3" spans="1:8" ht="24" thickBot="1">
      <c r="A3" s="97" t="s">
        <v>31</v>
      </c>
      <c r="B3" s="98"/>
      <c r="C3" s="98"/>
      <c r="D3" s="98"/>
      <c r="E3" s="98"/>
      <c r="F3" s="98"/>
      <c r="G3" s="98"/>
      <c r="H3" s="99"/>
    </row>
    <row r="4" spans="1:8" ht="30.75" thickBot="1">
      <c r="A4" s="9" t="s">
        <v>20</v>
      </c>
      <c r="B4" s="9" t="s">
        <v>0</v>
      </c>
      <c r="C4" s="9" t="s">
        <v>28</v>
      </c>
      <c r="D4" s="9" t="s">
        <v>21</v>
      </c>
      <c r="E4" s="9" t="s">
        <v>22</v>
      </c>
      <c r="F4" s="10" t="s">
        <v>23</v>
      </c>
      <c r="G4" s="10" t="s">
        <v>24</v>
      </c>
      <c r="H4" s="10" t="s">
        <v>25</v>
      </c>
    </row>
    <row r="5" spans="1:8">
      <c r="A5" s="11" t="s">
        <v>29</v>
      </c>
      <c r="B5" s="11">
        <v>1</v>
      </c>
      <c r="C5" s="12" t="s">
        <v>26</v>
      </c>
      <c r="D5" s="13">
        <v>14844</v>
      </c>
      <c r="E5" s="13">
        <v>31382</v>
      </c>
      <c r="F5" s="14">
        <v>852011</v>
      </c>
      <c r="G5" s="14">
        <v>381446</v>
      </c>
      <c r="H5" s="14">
        <v>354084</v>
      </c>
    </row>
    <row r="6" spans="1:8">
      <c r="A6" s="15" t="s">
        <v>30</v>
      </c>
      <c r="B6" s="15">
        <f>B5+1</f>
        <v>2</v>
      </c>
      <c r="C6" s="16" t="s">
        <v>26</v>
      </c>
      <c r="D6" s="17">
        <v>15457</v>
      </c>
      <c r="E6" s="17">
        <v>31382</v>
      </c>
      <c r="F6" s="18">
        <v>868159</v>
      </c>
      <c r="G6" s="18">
        <v>455585</v>
      </c>
      <c r="H6" s="18">
        <v>396977</v>
      </c>
    </row>
    <row r="7" spans="1:8">
      <c r="A7" s="15" t="s">
        <v>29</v>
      </c>
      <c r="B7" s="15">
        <f t="shared" ref="B7:B70" si="0">B6+1</f>
        <v>3</v>
      </c>
      <c r="C7" s="16" t="s">
        <v>26</v>
      </c>
      <c r="D7" s="17">
        <v>16861</v>
      </c>
      <c r="E7" s="17">
        <v>31382</v>
      </c>
      <c r="F7" s="18">
        <v>993231</v>
      </c>
      <c r="G7" s="18">
        <v>330903</v>
      </c>
      <c r="H7" s="18">
        <v>342272</v>
      </c>
    </row>
    <row r="8" spans="1:8">
      <c r="A8" s="15" t="s">
        <v>29</v>
      </c>
      <c r="B8" s="15">
        <f t="shared" si="0"/>
        <v>4</v>
      </c>
      <c r="C8" s="16" t="s">
        <v>27</v>
      </c>
      <c r="D8" s="17">
        <v>13344</v>
      </c>
      <c r="E8" s="17">
        <v>31382</v>
      </c>
      <c r="F8" s="18">
        <v>977994</v>
      </c>
      <c r="G8" s="18">
        <v>447928</v>
      </c>
      <c r="H8" s="18">
        <v>374774</v>
      </c>
    </row>
    <row r="9" spans="1:8">
      <c r="A9" s="15" t="s">
        <v>30</v>
      </c>
      <c r="B9" s="15">
        <f t="shared" si="0"/>
        <v>5</v>
      </c>
      <c r="C9" s="16" t="s">
        <v>26</v>
      </c>
      <c r="D9" s="17">
        <v>18400</v>
      </c>
      <c r="E9" s="17">
        <v>31382</v>
      </c>
      <c r="F9" s="18">
        <v>994757</v>
      </c>
      <c r="G9" s="18">
        <v>485402</v>
      </c>
      <c r="H9" s="18">
        <v>326102</v>
      </c>
    </row>
    <row r="10" spans="1:8">
      <c r="A10" s="15" t="s">
        <v>30</v>
      </c>
      <c r="B10" s="15">
        <f t="shared" si="0"/>
        <v>6</v>
      </c>
      <c r="C10" s="16" t="s">
        <v>26</v>
      </c>
      <c r="D10" s="17">
        <v>10361</v>
      </c>
      <c r="E10" s="17">
        <v>31382</v>
      </c>
      <c r="F10" s="18">
        <v>880471</v>
      </c>
      <c r="G10" s="18">
        <v>348898</v>
      </c>
      <c r="H10" s="18">
        <v>375697</v>
      </c>
    </row>
    <row r="11" spans="1:8">
      <c r="A11" s="15" t="s">
        <v>29</v>
      </c>
      <c r="B11" s="15">
        <f t="shared" si="0"/>
        <v>7</v>
      </c>
      <c r="C11" s="16" t="s">
        <v>26</v>
      </c>
      <c r="D11" s="17">
        <v>12985</v>
      </c>
      <c r="E11" s="17">
        <v>31382</v>
      </c>
      <c r="F11" s="18">
        <v>861075</v>
      </c>
      <c r="G11" s="18">
        <v>469119</v>
      </c>
      <c r="H11" s="18">
        <v>317126</v>
      </c>
    </row>
    <row r="12" spans="1:8">
      <c r="A12" s="15" t="s">
        <v>30</v>
      </c>
      <c r="B12" s="15">
        <f t="shared" si="0"/>
        <v>8</v>
      </c>
      <c r="C12" s="16" t="s">
        <v>26</v>
      </c>
      <c r="D12" s="17">
        <v>14931</v>
      </c>
      <c r="E12" s="17">
        <v>31382</v>
      </c>
      <c r="F12" s="18">
        <v>888492</v>
      </c>
      <c r="G12" s="18">
        <v>338370</v>
      </c>
      <c r="H12" s="18">
        <v>380705</v>
      </c>
    </row>
    <row r="13" spans="1:8">
      <c r="A13" s="15" t="s">
        <v>29</v>
      </c>
      <c r="B13" s="15">
        <f t="shared" si="0"/>
        <v>9</v>
      </c>
      <c r="C13" s="16" t="s">
        <v>26</v>
      </c>
      <c r="D13" s="17">
        <v>12490</v>
      </c>
      <c r="E13" s="17">
        <v>31413</v>
      </c>
      <c r="F13" s="18">
        <v>837792</v>
      </c>
      <c r="G13" s="18">
        <v>362124</v>
      </c>
      <c r="H13" s="18">
        <v>320579</v>
      </c>
    </row>
    <row r="14" spans="1:8">
      <c r="A14" s="15" t="s">
        <v>29</v>
      </c>
      <c r="B14" s="15">
        <f t="shared" si="0"/>
        <v>10</v>
      </c>
      <c r="C14" s="16" t="s">
        <v>26</v>
      </c>
      <c r="D14" s="17">
        <v>15770</v>
      </c>
      <c r="E14" s="17">
        <v>31382</v>
      </c>
      <c r="F14" s="18">
        <v>827572</v>
      </c>
      <c r="G14" s="18">
        <v>381651</v>
      </c>
      <c r="H14" s="18">
        <v>339876</v>
      </c>
    </row>
    <row r="15" spans="1:8">
      <c r="A15" s="15" t="s">
        <v>30</v>
      </c>
      <c r="B15" s="15">
        <f t="shared" si="0"/>
        <v>11</v>
      </c>
      <c r="C15" s="16" t="s">
        <v>27</v>
      </c>
      <c r="D15" s="17">
        <v>12107</v>
      </c>
      <c r="E15" s="17">
        <v>31382</v>
      </c>
      <c r="F15" s="18">
        <v>842489</v>
      </c>
      <c r="G15" s="18">
        <v>456906</v>
      </c>
      <c r="H15" s="18">
        <v>336467</v>
      </c>
    </row>
    <row r="16" spans="1:8">
      <c r="A16" s="15" t="s">
        <v>30</v>
      </c>
      <c r="B16" s="15">
        <f t="shared" si="0"/>
        <v>12</v>
      </c>
      <c r="C16" s="16" t="s">
        <v>26</v>
      </c>
      <c r="D16" s="17">
        <v>7813</v>
      </c>
      <c r="E16" s="17">
        <v>31382</v>
      </c>
      <c r="F16" s="18">
        <v>909510</v>
      </c>
      <c r="G16" s="18">
        <v>343721</v>
      </c>
      <c r="H16" s="18">
        <v>366296</v>
      </c>
    </row>
    <row r="17" spans="1:8">
      <c r="A17" s="15" t="s">
        <v>29</v>
      </c>
      <c r="B17" s="15">
        <f t="shared" si="0"/>
        <v>13</v>
      </c>
      <c r="C17" s="16" t="s">
        <v>27</v>
      </c>
      <c r="D17" s="17">
        <v>7107</v>
      </c>
      <c r="E17" s="17">
        <v>31413</v>
      </c>
      <c r="F17" s="18">
        <v>927275</v>
      </c>
      <c r="G17" s="18">
        <v>472326</v>
      </c>
      <c r="H17" s="18">
        <v>313242</v>
      </c>
    </row>
    <row r="18" spans="1:8">
      <c r="A18" s="15" t="s">
        <v>30</v>
      </c>
      <c r="B18" s="15">
        <f t="shared" si="0"/>
        <v>14</v>
      </c>
      <c r="C18" s="16" t="s">
        <v>27</v>
      </c>
      <c r="D18" s="17">
        <v>12941</v>
      </c>
      <c r="E18" s="17">
        <v>31413</v>
      </c>
      <c r="F18" s="18">
        <v>876354</v>
      </c>
      <c r="G18" s="18">
        <v>483682</v>
      </c>
      <c r="H18" s="18">
        <v>319342</v>
      </c>
    </row>
    <row r="19" spans="1:8">
      <c r="A19" s="15" t="s">
        <v>29</v>
      </c>
      <c r="B19" s="15">
        <f t="shared" si="0"/>
        <v>15</v>
      </c>
      <c r="C19" s="16" t="s">
        <v>26</v>
      </c>
      <c r="D19" s="17">
        <v>13801</v>
      </c>
      <c r="E19" s="17">
        <v>31382</v>
      </c>
      <c r="F19" s="18">
        <v>912065</v>
      </c>
      <c r="G19" s="18">
        <v>376604</v>
      </c>
      <c r="H19" s="18">
        <v>327841</v>
      </c>
    </row>
    <row r="20" spans="1:8">
      <c r="A20" s="15" t="s">
        <v>29</v>
      </c>
      <c r="B20" s="15">
        <f t="shared" si="0"/>
        <v>16</v>
      </c>
      <c r="C20" s="16" t="s">
        <v>26</v>
      </c>
      <c r="D20" s="17">
        <v>11650</v>
      </c>
      <c r="E20" s="17">
        <v>31413</v>
      </c>
      <c r="F20" s="18">
        <v>933026</v>
      </c>
      <c r="G20" s="18">
        <v>393806</v>
      </c>
      <c r="H20" s="18">
        <v>309251</v>
      </c>
    </row>
    <row r="21" spans="1:8">
      <c r="A21" s="15" t="s">
        <v>30</v>
      </c>
      <c r="B21" s="15">
        <f t="shared" si="0"/>
        <v>17</v>
      </c>
      <c r="C21" s="16" t="s">
        <v>26</v>
      </c>
      <c r="D21" s="17">
        <v>11967</v>
      </c>
      <c r="E21" s="17">
        <v>31413</v>
      </c>
      <c r="F21" s="18">
        <v>867170</v>
      </c>
      <c r="G21" s="18">
        <v>356346</v>
      </c>
      <c r="H21" s="18">
        <v>363941</v>
      </c>
    </row>
    <row r="22" spans="1:8">
      <c r="A22" s="15" t="s">
        <v>30</v>
      </c>
      <c r="B22" s="15">
        <f t="shared" si="0"/>
        <v>18</v>
      </c>
      <c r="C22" s="16" t="s">
        <v>27</v>
      </c>
      <c r="D22" s="17">
        <v>12236</v>
      </c>
      <c r="E22" s="17">
        <v>31413</v>
      </c>
      <c r="F22" s="18">
        <v>995082</v>
      </c>
      <c r="G22" s="18">
        <v>389776</v>
      </c>
      <c r="H22" s="18">
        <v>364368</v>
      </c>
    </row>
    <row r="23" spans="1:8">
      <c r="A23" s="15" t="s">
        <v>29</v>
      </c>
      <c r="B23" s="15">
        <f t="shared" si="0"/>
        <v>19</v>
      </c>
      <c r="C23" s="16" t="s">
        <v>26</v>
      </c>
      <c r="D23" s="17">
        <v>14494</v>
      </c>
      <c r="E23" s="17">
        <v>31413</v>
      </c>
      <c r="F23" s="18">
        <v>916524</v>
      </c>
      <c r="G23" s="18">
        <v>446949</v>
      </c>
      <c r="H23" s="18">
        <v>322379</v>
      </c>
    </row>
    <row r="24" spans="1:8">
      <c r="A24" s="15" t="s">
        <v>30</v>
      </c>
      <c r="B24" s="15">
        <f t="shared" si="0"/>
        <v>20</v>
      </c>
      <c r="C24" s="16" t="s">
        <v>27</v>
      </c>
      <c r="D24" s="17">
        <v>13667</v>
      </c>
      <c r="E24" s="17">
        <v>31413</v>
      </c>
      <c r="F24" s="18">
        <v>807174</v>
      </c>
      <c r="G24" s="18">
        <v>382277</v>
      </c>
      <c r="H24" s="18">
        <v>371484</v>
      </c>
    </row>
    <row r="25" spans="1:8">
      <c r="A25" s="15" t="s">
        <v>29</v>
      </c>
      <c r="B25" s="15">
        <f t="shared" si="0"/>
        <v>21</v>
      </c>
      <c r="C25" s="16" t="s">
        <v>26</v>
      </c>
      <c r="D25" s="17">
        <v>9600</v>
      </c>
      <c r="E25" s="17">
        <v>31413</v>
      </c>
      <c r="F25" s="18">
        <v>955657</v>
      </c>
      <c r="G25" s="18">
        <v>358980</v>
      </c>
      <c r="H25" s="18">
        <v>335220</v>
      </c>
    </row>
    <row r="26" spans="1:8">
      <c r="A26" s="15" t="s">
        <v>29</v>
      </c>
      <c r="B26" s="15">
        <f t="shared" si="0"/>
        <v>22</v>
      </c>
      <c r="C26" s="16" t="s">
        <v>26</v>
      </c>
      <c r="D26" s="17">
        <v>15307</v>
      </c>
      <c r="E26" s="17">
        <v>31444</v>
      </c>
      <c r="F26" s="18">
        <v>866537</v>
      </c>
      <c r="G26" s="18">
        <v>433631</v>
      </c>
      <c r="H26" s="18">
        <v>336877</v>
      </c>
    </row>
    <row r="27" spans="1:8">
      <c r="A27" s="15" t="s">
        <v>30</v>
      </c>
      <c r="B27" s="15">
        <f t="shared" si="0"/>
        <v>23</v>
      </c>
      <c r="C27" s="16" t="s">
        <v>27</v>
      </c>
      <c r="D27" s="17">
        <v>11469</v>
      </c>
      <c r="E27" s="17">
        <v>31444</v>
      </c>
      <c r="F27" s="18">
        <v>857053</v>
      </c>
      <c r="G27" s="18">
        <v>312872</v>
      </c>
      <c r="H27" s="18">
        <v>357036</v>
      </c>
    </row>
    <row r="28" spans="1:8">
      <c r="A28" s="15" t="s">
        <v>30</v>
      </c>
      <c r="B28" s="15">
        <f t="shared" si="0"/>
        <v>24</v>
      </c>
      <c r="C28" s="16" t="s">
        <v>26</v>
      </c>
      <c r="D28" s="17">
        <v>13752</v>
      </c>
      <c r="E28" s="17">
        <v>31413</v>
      </c>
      <c r="F28" s="18">
        <v>916296</v>
      </c>
      <c r="G28" s="18">
        <v>334136</v>
      </c>
      <c r="H28" s="18">
        <v>397812</v>
      </c>
    </row>
    <row r="29" spans="1:8">
      <c r="A29" s="15" t="s">
        <v>29</v>
      </c>
      <c r="B29" s="15">
        <f t="shared" si="0"/>
        <v>25</v>
      </c>
      <c r="C29" s="16" t="s">
        <v>26</v>
      </c>
      <c r="D29" s="17">
        <v>15973</v>
      </c>
      <c r="E29" s="17">
        <v>31444</v>
      </c>
      <c r="F29" s="18">
        <v>915537</v>
      </c>
      <c r="G29" s="18">
        <v>468506</v>
      </c>
      <c r="H29" s="18">
        <v>330740</v>
      </c>
    </row>
    <row r="30" spans="1:8">
      <c r="A30" s="15" t="s">
        <v>30</v>
      </c>
      <c r="B30" s="15">
        <f t="shared" si="0"/>
        <v>26</v>
      </c>
      <c r="C30" s="16" t="s">
        <v>27</v>
      </c>
      <c r="D30" s="17">
        <v>14939</v>
      </c>
      <c r="E30" s="17">
        <v>31444</v>
      </c>
      <c r="F30" s="18">
        <v>961557</v>
      </c>
      <c r="G30" s="18">
        <v>488780</v>
      </c>
      <c r="H30" s="18">
        <v>364304</v>
      </c>
    </row>
    <row r="31" spans="1:8">
      <c r="A31" s="15" t="s">
        <v>29</v>
      </c>
      <c r="B31" s="15">
        <f t="shared" si="0"/>
        <v>27</v>
      </c>
      <c r="C31" s="16" t="s">
        <v>26</v>
      </c>
      <c r="D31" s="17">
        <v>16927</v>
      </c>
      <c r="E31" s="17">
        <v>31444</v>
      </c>
      <c r="F31" s="18">
        <v>814805</v>
      </c>
      <c r="G31" s="18">
        <v>433819</v>
      </c>
      <c r="H31" s="18">
        <v>370695</v>
      </c>
    </row>
    <row r="32" spans="1:8">
      <c r="A32" s="15" t="s">
        <v>29</v>
      </c>
      <c r="B32" s="15">
        <f t="shared" si="0"/>
        <v>28</v>
      </c>
      <c r="C32" s="16" t="s">
        <v>26</v>
      </c>
      <c r="D32" s="17">
        <v>10820</v>
      </c>
      <c r="E32" s="17">
        <v>31444</v>
      </c>
      <c r="F32" s="18">
        <v>921012</v>
      </c>
      <c r="G32" s="18">
        <v>493432</v>
      </c>
      <c r="H32" s="18">
        <v>393034</v>
      </c>
    </row>
    <row r="33" spans="1:8">
      <c r="A33" s="15" t="s">
        <v>30</v>
      </c>
      <c r="B33" s="15">
        <f t="shared" si="0"/>
        <v>29</v>
      </c>
      <c r="C33" s="16" t="s">
        <v>26</v>
      </c>
      <c r="D33" s="17">
        <v>9143</v>
      </c>
      <c r="E33" s="17">
        <v>31472</v>
      </c>
      <c r="F33" s="18">
        <v>915883</v>
      </c>
      <c r="G33" s="18">
        <v>387091</v>
      </c>
      <c r="H33" s="18">
        <v>319345</v>
      </c>
    </row>
    <row r="34" spans="1:8">
      <c r="A34" s="15" t="s">
        <v>30</v>
      </c>
      <c r="B34" s="15">
        <f t="shared" si="0"/>
        <v>30</v>
      </c>
      <c r="C34" s="16" t="s">
        <v>26</v>
      </c>
      <c r="D34" s="17">
        <v>16532</v>
      </c>
      <c r="E34" s="17">
        <v>31472</v>
      </c>
      <c r="F34" s="18">
        <v>976523</v>
      </c>
      <c r="G34" s="18">
        <v>414601</v>
      </c>
      <c r="H34" s="18">
        <v>310661</v>
      </c>
    </row>
    <row r="35" spans="1:8">
      <c r="A35" s="15" t="s">
        <v>29</v>
      </c>
      <c r="B35" s="15">
        <f t="shared" si="0"/>
        <v>31</v>
      </c>
      <c r="C35" s="16" t="s">
        <v>26</v>
      </c>
      <c r="D35" s="17">
        <v>15134</v>
      </c>
      <c r="E35" s="17">
        <v>31472</v>
      </c>
      <c r="F35" s="18">
        <v>907807</v>
      </c>
      <c r="G35" s="18">
        <v>470148</v>
      </c>
      <c r="H35" s="18">
        <v>319375</v>
      </c>
    </row>
    <row r="36" spans="1:8">
      <c r="A36" s="15" t="s">
        <v>30</v>
      </c>
      <c r="B36" s="15">
        <f t="shared" si="0"/>
        <v>32</v>
      </c>
      <c r="C36" s="16" t="s">
        <v>26</v>
      </c>
      <c r="D36" s="17">
        <v>13073</v>
      </c>
      <c r="E36" s="17">
        <v>31472</v>
      </c>
      <c r="F36" s="18">
        <v>927278</v>
      </c>
      <c r="G36" s="18">
        <v>412884</v>
      </c>
      <c r="H36" s="18">
        <v>334741</v>
      </c>
    </row>
    <row r="37" spans="1:8">
      <c r="A37" s="15" t="s">
        <v>29</v>
      </c>
      <c r="B37" s="15">
        <f t="shared" si="0"/>
        <v>33</v>
      </c>
      <c r="C37" s="16" t="s">
        <v>27</v>
      </c>
      <c r="D37" s="17">
        <v>7365</v>
      </c>
      <c r="E37" s="17">
        <v>31472</v>
      </c>
      <c r="F37" s="18">
        <v>866109</v>
      </c>
      <c r="G37" s="18">
        <v>446107</v>
      </c>
      <c r="H37" s="18">
        <v>319683</v>
      </c>
    </row>
    <row r="38" spans="1:8">
      <c r="A38" s="15" t="s">
        <v>29</v>
      </c>
      <c r="B38" s="15">
        <f t="shared" si="0"/>
        <v>34</v>
      </c>
      <c r="C38" s="16" t="s">
        <v>26</v>
      </c>
      <c r="D38" s="17">
        <v>15538</v>
      </c>
      <c r="E38" s="17">
        <v>31503</v>
      </c>
      <c r="F38" s="18">
        <v>864843</v>
      </c>
      <c r="G38" s="18">
        <v>374109</v>
      </c>
      <c r="H38" s="18">
        <v>331380</v>
      </c>
    </row>
    <row r="39" spans="1:8">
      <c r="A39" s="15" t="s">
        <v>30</v>
      </c>
      <c r="B39" s="15">
        <f t="shared" si="0"/>
        <v>35</v>
      </c>
      <c r="C39" s="16" t="s">
        <v>26</v>
      </c>
      <c r="D39" s="17">
        <v>8494</v>
      </c>
      <c r="E39" s="17">
        <v>31472</v>
      </c>
      <c r="F39" s="18">
        <v>990256</v>
      </c>
      <c r="G39" s="18">
        <v>399384</v>
      </c>
      <c r="H39" s="18">
        <v>357281</v>
      </c>
    </row>
    <row r="40" spans="1:8">
      <c r="A40" s="15" t="s">
        <v>30</v>
      </c>
      <c r="B40" s="15">
        <f t="shared" si="0"/>
        <v>36</v>
      </c>
      <c r="C40" s="16" t="s">
        <v>26</v>
      </c>
      <c r="D40" s="17">
        <v>6845</v>
      </c>
      <c r="E40" s="17">
        <v>31503</v>
      </c>
      <c r="F40" s="18">
        <v>919677</v>
      </c>
      <c r="G40" s="18">
        <v>353353</v>
      </c>
      <c r="H40" s="18">
        <v>368334</v>
      </c>
    </row>
    <row r="41" spans="1:8">
      <c r="A41" s="15" t="s">
        <v>29</v>
      </c>
      <c r="B41" s="15">
        <f t="shared" si="0"/>
        <v>37</v>
      </c>
      <c r="C41" s="16" t="s">
        <v>26</v>
      </c>
      <c r="D41" s="17">
        <v>14292</v>
      </c>
      <c r="E41" s="17">
        <v>31503</v>
      </c>
      <c r="F41" s="18">
        <v>910806</v>
      </c>
      <c r="G41" s="18">
        <v>442268</v>
      </c>
      <c r="H41" s="18">
        <v>390100</v>
      </c>
    </row>
    <row r="42" spans="1:8">
      <c r="A42" s="15" t="s">
        <v>30</v>
      </c>
      <c r="B42" s="15">
        <f t="shared" si="0"/>
        <v>38</v>
      </c>
      <c r="C42" s="16" t="s">
        <v>26</v>
      </c>
      <c r="D42" s="17">
        <v>17473</v>
      </c>
      <c r="E42" s="17">
        <v>31503</v>
      </c>
      <c r="F42" s="18">
        <v>812596</v>
      </c>
      <c r="G42" s="18">
        <v>427127</v>
      </c>
      <c r="H42" s="18">
        <v>369843</v>
      </c>
    </row>
    <row r="43" spans="1:8">
      <c r="A43" s="15" t="s">
        <v>29</v>
      </c>
      <c r="B43" s="15">
        <f t="shared" si="0"/>
        <v>39</v>
      </c>
      <c r="C43" s="16" t="s">
        <v>26</v>
      </c>
      <c r="D43" s="17">
        <v>13393</v>
      </c>
      <c r="E43" s="17">
        <v>31503</v>
      </c>
      <c r="F43" s="18">
        <v>893062</v>
      </c>
      <c r="G43" s="18">
        <v>453366</v>
      </c>
      <c r="H43" s="18">
        <v>346306</v>
      </c>
    </row>
    <row r="44" spans="1:8">
      <c r="A44" s="15" t="s">
        <v>29</v>
      </c>
      <c r="B44" s="15">
        <f t="shared" si="0"/>
        <v>40</v>
      </c>
      <c r="C44" s="16" t="s">
        <v>26</v>
      </c>
      <c r="D44" s="17">
        <v>13266</v>
      </c>
      <c r="E44" s="17">
        <v>31503</v>
      </c>
      <c r="F44" s="18">
        <v>965159</v>
      </c>
      <c r="G44" s="18">
        <v>422284</v>
      </c>
      <c r="H44" s="18">
        <v>357199</v>
      </c>
    </row>
    <row r="45" spans="1:8">
      <c r="A45" s="15" t="s">
        <v>30</v>
      </c>
      <c r="B45" s="15">
        <f t="shared" si="0"/>
        <v>41</v>
      </c>
      <c r="C45" s="16" t="s">
        <v>26</v>
      </c>
      <c r="D45" s="17">
        <v>17326</v>
      </c>
      <c r="E45" s="17">
        <v>31503</v>
      </c>
      <c r="F45" s="18">
        <v>875941</v>
      </c>
      <c r="G45" s="18">
        <v>468350</v>
      </c>
      <c r="H45" s="18">
        <v>338889</v>
      </c>
    </row>
    <row r="46" spans="1:8">
      <c r="A46" s="15" t="s">
        <v>30</v>
      </c>
      <c r="B46" s="15">
        <f t="shared" si="0"/>
        <v>42</v>
      </c>
      <c r="C46" s="16" t="s">
        <v>26</v>
      </c>
      <c r="D46" s="17">
        <v>18822</v>
      </c>
      <c r="E46" s="17">
        <v>31503</v>
      </c>
      <c r="F46" s="18">
        <v>981439</v>
      </c>
      <c r="G46" s="18">
        <v>387285</v>
      </c>
      <c r="H46" s="18">
        <v>331370</v>
      </c>
    </row>
    <row r="47" spans="1:8">
      <c r="A47" s="15" t="s">
        <v>29</v>
      </c>
      <c r="B47" s="15">
        <f t="shared" si="0"/>
        <v>43</v>
      </c>
      <c r="C47" s="16" t="s">
        <v>26</v>
      </c>
      <c r="D47" s="17">
        <v>9783</v>
      </c>
      <c r="E47" s="17">
        <v>31503</v>
      </c>
      <c r="F47" s="18">
        <v>999958</v>
      </c>
      <c r="G47" s="18">
        <v>384549</v>
      </c>
      <c r="H47" s="18">
        <v>306909</v>
      </c>
    </row>
    <row r="48" spans="1:8">
      <c r="A48" s="15" t="s">
        <v>30</v>
      </c>
      <c r="B48" s="15">
        <f t="shared" si="0"/>
        <v>44</v>
      </c>
      <c r="C48" s="16" t="s">
        <v>27</v>
      </c>
      <c r="D48" s="17">
        <v>12584</v>
      </c>
      <c r="E48" s="17">
        <v>31503</v>
      </c>
      <c r="F48" s="18">
        <v>892922</v>
      </c>
      <c r="G48" s="18">
        <v>350463</v>
      </c>
      <c r="H48" s="18">
        <v>366809</v>
      </c>
    </row>
    <row r="49" spans="1:8">
      <c r="A49" s="15" t="s">
        <v>29</v>
      </c>
      <c r="B49" s="15">
        <f t="shared" si="0"/>
        <v>45</v>
      </c>
      <c r="C49" s="16" t="s">
        <v>26</v>
      </c>
      <c r="D49" s="17">
        <v>11143</v>
      </c>
      <c r="E49" s="17">
        <v>31503</v>
      </c>
      <c r="F49" s="18">
        <v>909021</v>
      </c>
      <c r="G49" s="18">
        <v>339181</v>
      </c>
      <c r="H49" s="18">
        <v>338272</v>
      </c>
    </row>
    <row r="50" spans="1:8">
      <c r="A50" s="15" t="s">
        <v>29</v>
      </c>
      <c r="B50" s="15">
        <f t="shared" si="0"/>
        <v>46</v>
      </c>
      <c r="C50" s="16" t="s">
        <v>26</v>
      </c>
      <c r="D50" s="17">
        <v>13784</v>
      </c>
      <c r="E50" s="17">
        <v>31503</v>
      </c>
      <c r="F50" s="18">
        <v>996371</v>
      </c>
      <c r="G50" s="18">
        <v>367944</v>
      </c>
      <c r="H50" s="18">
        <v>390358</v>
      </c>
    </row>
    <row r="51" spans="1:8">
      <c r="A51" s="15" t="s">
        <v>30</v>
      </c>
      <c r="B51" s="15">
        <f t="shared" si="0"/>
        <v>47</v>
      </c>
      <c r="C51" s="16" t="s">
        <v>26</v>
      </c>
      <c r="D51" s="17">
        <v>13401</v>
      </c>
      <c r="E51" s="17">
        <v>31503</v>
      </c>
      <c r="F51" s="18">
        <v>857851</v>
      </c>
      <c r="G51" s="18">
        <v>482145</v>
      </c>
      <c r="H51" s="18">
        <v>398885</v>
      </c>
    </row>
    <row r="52" spans="1:8">
      <c r="A52" s="15" t="s">
        <v>30</v>
      </c>
      <c r="B52" s="15">
        <f t="shared" si="0"/>
        <v>48</v>
      </c>
      <c r="C52" s="16" t="s">
        <v>27</v>
      </c>
      <c r="D52" s="17">
        <v>15829</v>
      </c>
      <c r="E52" s="17">
        <v>31533</v>
      </c>
      <c r="F52" s="18">
        <v>873326</v>
      </c>
      <c r="G52" s="18">
        <v>369311</v>
      </c>
      <c r="H52" s="18">
        <v>318104</v>
      </c>
    </row>
    <row r="53" spans="1:8">
      <c r="A53" s="15" t="s">
        <v>29</v>
      </c>
      <c r="B53" s="15">
        <f t="shared" si="0"/>
        <v>49</v>
      </c>
      <c r="C53" s="16" t="s">
        <v>26</v>
      </c>
      <c r="D53" s="17">
        <v>11000</v>
      </c>
      <c r="E53" s="17">
        <v>31503</v>
      </c>
      <c r="F53" s="18">
        <v>890136</v>
      </c>
      <c r="G53" s="18">
        <v>422113</v>
      </c>
      <c r="H53" s="18">
        <v>307550</v>
      </c>
    </row>
    <row r="54" spans="1:8">
      <c r="A54" s="15" t="s">
        <v>30</v>
      </c>
      <c r="B54" s="15">
        <f t="shared" si="0"/>
        <v>50</v>
      </c>
      <c r="C54" s="16" t="s">
        <v>26</v>
      </c>
      <c r="D54" s="17">
        <v>16364</v>
      </c>
      <c r="E54" s="17">
        <v>31533</v>
      </c>
      <c r="F54" s="18">
        <v>967190</v>
      </c>
      <c r="G54" s="18">
        <v>352623</v>
      </c>
      <c r="H54" s="18">
        <v>367611</v>
      </c>
    </row>
    <row r="55" spans="1:8">
      <c r="A55" s="15" t="s">
        <v>29</v>
      </c>
      <c r="B55" s="15">
        <f t="shared" si="0"/>
        <v>51</v>
      </c>
      <c r="C55" s="16" t="s">
        <v>26</v>
      </c>
      <c r="D55" s="17">
        <v>13806</v>
      </c>
      <c r="E55" s="17">
        <v>31503</v>
      </c>
      <c r="F55" s="18">
        <v>974508</v>
      </c>
      <c r="G55" s="18">
        <v>468449</v>
      </c>
      <c r="H55" s="18">
        <v>342507</v>
      </c>
    </row>
    <row r="56" spans="1:8">
      <c r="A56" s="15" t="s">
        <v>29</v>
      </c>
      <c r="B56" s="15">
        <f t="shared" si="0"/>
        <v>52</v>
      </c>
      <c r="C56" s="16" t="s">
        <v>26</v>
      </c>
      <c r="D56" s="17">
        <v>14082</v>
      </c>
      <c r="E56" s="17">
        <v>31533</v>
      </c>
      <c r="F56" s="18">
        <v>862304</v>
      </c>
      <c r="G56" s="18">
        <v>344308</v>
      </c>
      <c r="H56" s="18">
        <v>315230</v>
      </c>
    </row>
    <row r="57" spans="1:8">
      <c r="A57" s="15" t="s">
        <v>30</v>
      </c>
      <c r="B57" s="15">
        <f t="shared" si="0"/>
        <v>53</v>
      </c>
      <c r="C57" s="16" t="s">
        <v>27</v>
      </c>
      <c r="D57" s="17">
        <v>15423</v>
      </c>
      <c r="E57" s="17">
        <v>31533</v>
      </c>
      <c r="F57" s="18">
        <v>882433</v>
      </c>
      <c r="G57" s="18">
        <v>355229</v>
      </c>
      <c r="H57" s="18">
        <v>343361</v>
      </c>
    </row>
    <row r="58" spans="1:8">
      <c r="A58" s="15" t="s">
        <v>30</v>
      </c>
      <c r="B58" s="15">
        <f t="shared" si="0"/>
        <v>54</v>
      </c>
      <c r="C58" s="16" t="s">
        <v>26</v>
      </c>
      <c r="D58" s="17">
        <v>17088</v>
      </c>
      <c r="E58" s="17">
        <v>31533</v>
      </c>
      <c r="F58" s="18">
        <v>870675</v>
      </c>
      <c r="G58" s="18">
        <v>351123</v>
      </c>
      <c r="H58" s="18">
        <v>323486</v>
      </c>
    </row>
    <row r="59" spans="1:8">
      <c r="A59" s="15" t="s">
        <v>29</v>
      </c>
      <c r="B59" s="15">
        <f t="shared" si="0"/>
        <v>55</v>
      </c>
      <c r="C59" s="16" t="s">
        <v>26</v>
      </c>
      <c r="D59" s="17">
        <v>11957</v>
      </c>
      <c r="E59" s="17">
        <v>31533</v>
      </c>
      <c r="F59" s="18">
        <v>882189</v>
      </c>
      <c r="G59" s="18">
        <v>495519</v>
      </c>
      <c r="H59" s="18">
        <v>301994</v>
      </c>
    </row>
    <row r="60" spans="1:8">
      <c r="A60" s="15" t="s">
        <v>30</v>
      </c>
      <c r="B60" s="15">
        <f t="shared" si="0"/>
        <v>56</v>
      </c>
      <c r="C60" s="16" t="s">
        <v>26</v>
      </c>
      <c r="D60" s="17">
        <v>16747</v>
      </c>
      <c r="E60" s="17">
        <v>31533</v>
      </c>
      <c r="F60" s="18">
        <v>992046</v>
      </c>
      <c r="G60" s="18">
        <v>389873</v>
      </c>
      <c r="H60" s="18">
        <v>394203</v>
      </c>
    </row>
    <row r="61" spans="1:8">
      <c r="A61" s="15" t="s">
        <v>29</v>
      </c>
      <c r="B61" s="15">
        <f t="shared" si="0"/>
        <v>57</v>
      </c>
      <c r="C61" s="16" t="s">
        <v>26</v>
      </c>
      <c r="D61" s="17">
        <v>14764</v>
      </c>
      <c r="E61" s="17">
        <v>31533</v>
      </c>
      <c r="F61" s="18">
        <v>937466</v>
      </c>
      <c r="G61" s="18">
        <v>460471</v>
      </c>
      <c r="H61" s="18">
        <v>383702</v>
      </c>
    </row>
    <row r="62" spans="1:8">
      <c r="A62" s="15" t="s">
        <v>29</v>
      </c>
      <c r="B62" s="15">
        <f t="shared" si="0"/>
        <v>58</v>
      </c>
      <c r="C62" s="16" t="s">
        <v>26</v>
      </c>
      <c r="D62" s="17">
        <v>14626</v>
      </c>
      <c r="E62" s="17">
        <v>31533</v>
      </c>
      <c r="F62" s="18">
        <v>842632</v>
      </c>
      <c r="G62" s="18">
        <v>300693</v>
      </c>
      <c r="H62" s="18">
        <v>395620</v>
      </c>
    </row>
    <row r="63" spans="1:8">
      <c r="A63" s="15" t="s">
        <v>30</v>
      </c>
      <c r="B63" s="15">
        <f t="shared" si="0"/>
        <v>59</v>
      </c>
      <c r="C63" s="16" t="s">
        <v>26</v>
      </c>
      <c r="D63" s="17">
        <v>13684</v>
      </c>
      <c r="E63" s="17">
        <v>31533</v>
      </c>
      <c r="F63" s="18">
        <v>807266</v>
      </c>
      <c r="G63" s="18">
        <v>477673</v>
      </c>
      <c r="H63" s="18">
        <v>320263</v>
      </c>
    </row>
    <row r="64" spans="1:8">
      <c r="A64" s="15" t="s">
        <v>30</v>
      </c>
      <c r="B64" s="15">
        <f t="shared" si="0"/>
        <v>60</v>
      </c>
      <c r="C64" s="16" t="s">
        <v>27</v>
      </c>
      <c r="D64" s="17">
        <v>12737</v>
      </c>
      <c r="E64" s="17">
        <v>31533</v>
      </c>
      <c r="F64" s="18">
        <v>912646</v>
      </c>
      <c r="G64" s="18">
        <v>328327</v>
      </c>
      <c r="H64" s="18">
        <v>306942</v>
      </c>
    </row>
    <row r="65" spans="1:8">
      <c r="A65" s="15" t="s">
        <v>29</v>
      </c>
      <c r="B65" s="15">
        <f t="shared" si="0"/>
        <v>61</v>
      </c>
      <c r="C65" s="16" t="s">
        <v>26</v>
      </c>
      <c r="D65" s="17">
        <v>10342</v>
      </c>
      <c r="E65" s="17">
        <v>31533</v>
      </c>
      <c r="F65" s="18">
        <v>939926</v>
      </c>
      <c r="G65" s="18">
        <v>437976</v>
      </c>
      <c r="H65" s="18">
        <v>338020</v>
      </c>
    </row>
    <row r="66" spans="1:8">
      <c r="A66" s="15" t="s">
        <v>30</v>
      </c>
      <c r="B66" s="15">
        <f t="shared" si="0"/>
        <v>62</v>
      </c>
      <c r="C66" s="16" t="s">
        <v>26</v>
      </c>
      <c r="D66" s="17">
        <v>11055</v>
      </c>
      <c r="E66" s="17">
        <v>31533</v>
      </c>
      <c r="F66" s="18">
        <v>926673</v>
      </c>
      <c r="G66" s="18">
        <v>490638</v>
      </c>
      <c r="H66" s="18">
        <v>354381</v>
      </c>
    </row>
    <row r="67" spans="1:8">
      <c r="A67" s="15" t="s">
        <v>29</v>
      </c>
      <c r="B67" s="15">
        <f t="shared" si="0"/>
        <v>63</v>
      </c>
      <c r="C67" s="16" t="s">
        <v>26</v>
      </c>
      <c r="D67" s="17">
        <v>17806</v>
      </c>
      <c r="E67" s="17">
        <v>31533</v>
      </c>
      <c r="F67" s="18">
        <v>810451</v>
      </c>
      <c r="G67" s="18">
        <v>482442</v>
      </c>
      <c r="H67" s="18">
        <v>313905</v>
      </c>
    </row>
    <row r="68" spans="1:8">
      <c r="A68" s="15" t="s">
        <v>29</v>
      </c>
      <c r="B68" s="15">
        <f t="shared" si="0"/>
        <v>64</v>
      </c>
      <c r="C68" s="16" t="s">
        <v>26</v>
      </c>
      <c r="D68" s="17">
        <v>12367</v>
      </c>
      <c r="E68" s="17">
        <v>31564</v>
      </c>
      <c r="F68" s="18">
        <v>902304</v>
      </c>
      <c r="G68" s="18">
        <v>467464</v>
      </c>
      <c r="H68" s="18">
        <v>398046</v>
      </c>
    </row>
    <row r="69" spans="1:8">
      <c r="A69" s="15" t="s">
        <v>30</v>
      </c>
      <c r="B69" s="15">
        <f t="shared" si="0"/>
        <v>65</v>
      </c>
      <c r="C69" s="16" t="s">
        <v>26</v>
      </c>
      <c r="D69" s="17">
        <v>16688</v>
      </c>
      <c r="E69" s="17">
        <v>31533</v>
      </c>
      <c r="F69" s="18">
        <v>831435</v>
      </c>
      <c r="G69" s="18">
        <v>455836</v>
      </c>
      <c r="H69" s="18">
        <v>372851</v>
      </c>
    </row>
    <row r="70" spans="1:8">
      <c r="A70" s="15" t="s">
        <v>30</v>
      </c>
      <c r="B70" s="15">
        <f t="shared" si="0"/>
        <v>66</v>
      </c>
      <c r="C70" s="16" t="s">
        <v>26</v>
      </c>
      <c r="D70" s="17">
        <v>16877</v>
      </c>
      <c r="E70" s="17">
        <v>31564</v>
      </c>
      <c r="F70" s="18">
        <v>908536</v>
      </c>
      <c r="G70" s="18">
        <v>326025</v>
      </c>
      <c r="H70" s="18">
        <v>361309</v>
      </c>
    </row>
    <row r="71" spans="1:8">
      <c r="A71" s="15" t="s">
        <v>29</v>
      </c>
      <c r="B71" s="15">
        <f t="shared" ref="B71:B104" si="1">B70+1</f>
        <v>67</v>
      </c>
      <c r="C71" s="16" t="s">
        <v>26</v>
      </c>
      <c r="D71" s="17">
        <v>14054</v>
      </c>
      <c r="E71" s="17">
        <v>31564</v>
      </c>
      <c r="F71" s="18">
        <v>861267</v>
      </c>
      <c r="G71" s="18">
        <v>359679</v>
      </c>
      <c r="H71" s="18">
        <v>331233</v>
      </c>
    </row>
    <row r="72" spans="1:8">
      <c r="A72" s="15" t="s">
        <v>30</v>
      </c>
      <c r="B72" s="15">
        <f t="shared" si="1"/>
        <v>68</v>
      </c>
      <c r="C72" s="16" t="s">
        <v>27</v>
      </c>
      <c r="D72" s="17">
        <v>16269</v>
      </c>
      <c r="E72" s="17">
        <v>31564</v>
      </c>
      <c r="F72" s="18">
        <v>961357</v>
      </c>
      <c r="G72" s="18">
        <v>484869</v>
      </c>
      <c r="H72" s="18">
        <v>362836</v>
      </c>
    </row>
    <row r="73" spans="1:8">
      <c r="A73" s="15" t="s">
        <v>29</v>
      </c>
      <c r="B73" s="15">
        <f t="shared" si="1"/>
        <v>69</v>
      </c>
      <c r="C73" s="16" t="s">
        <v>26</v>
      </c>
      <c r="D73" s="17">
        <v>14481</v>
      </c>
      <c r="E73" s="17">
        <v>31564</v>
      </c>
      <c r="F73" s="18">
        <v>879318</v>
      </c>
      <c r="G73" s="18">
        <v>362451</v>
      </c>
      <c r="H73" s="18">
        <v>305945</v>
      </c>
    </row>
    <row r="74" spans="1:8">
      <c r="A74" s="15" t="s">
        <v>29</v>
      </c>
      <c r="B74" s="15">
        <f t="shared" si="1"/>
        <v>70</v>
      </c>
      <c r="C74" s="16" t="s">
        <v>26</v>
      </c>
      <c r="D74" s="17">
        <v>13214</v>
      </c>
      <c r="E74" s="17">
        <v>31564</v>
      </c>
      <c r="F74" s="18">
        <v>874412</v>
      </c>
      <c r="G74" s="18">
        <v>388411</v>
      </c>
      <c r="H74" s="18">
        <v>314803</v>
      </c>
    </row>
    <row r="75" spans="1:8">
      <c r="A75" s="15" t="s">
        <v>30</v>
      </c>
      <c r="B75" s="15">
        <f t="shared" si="1"/>
        <v>71</v>
      </c>
      <c r="C75" s="16" t="s">
        <v>26</v>
      </c>
      <c r="D75" s="17">
        <v>13454</v>
      </c>
      <c r="E75" s="17">
        <v>31564</v>
      </c>
      <c r="F75" s="18">
        <v>942437</v>
      </c>
      <c r="G75" s="18">
        <v>445519</v>
      </c>
      <c r="H75" s="18">
        <v>341069</v>
      </c>
    </row>
    <row r="76" spans="1:8">
      <c r="A76" s="15" t="s">
        <v>30</v>
      </c>
      <c r="B76" s="15">
        <f t="shared" si="1"/>
        <v>72</v>
      </c>
      <c r="C76" s="16" t="s">
        <v>26</v>
      </c>
      <c r="D76" s="17">
        <v>17064</v>
      </c>
      <c r="E76" s="17">
        <v>31564</v>
      </c>
      <c r="F76" s="18">
        <v>992998</v>
      </c>
      <c r="G76" s="18">
        <v>323030</v>
      </c>
      <c r="H76" s="18">
        <v>331622</v>
      </c>
    </row>
    <row r="77" spans="1:8">
      <c r="A77" s="15" t="s">
        <v>29</v>
      </c>
      <c r="B77" s="15">
        <f t="shared" si="1"/>
        <v>73</v>
      </c>
      <c r="C77" s="16" t="s">
        <v>26</v>
      </c>
      <c r="D77" s="17">
        <v>14189</v>
      </c>
      <c r="E77" s="17">
        <v>31564</v>
      </c>
      <c r="F77" s="18">
        <v>802248</v>
      </c>
      <c r="G77" s="18">
        <v>469472</v>
      </c>
      <c r="H77" s="18">
        <v>358128</v>
      </c>
    </row>
    <row r="78" spans="1:8">
      <c r="A78" s="15" t="s">
        <v>30</v>
      </c>
      <c r="B78" s="15">
        <f t="shared" si="1"/>
        <v>74</v>
      </c>
      <c r="C78" s="16" t="s">
        <v>26</v>
      </c>
      <c r="D78" s="17">
        <v>14741</v>
      </c>
      <c r="E78" s="17">
        <v>31564</v>
      </c>
      <c r="F78" s="18">
        <v>802549</v>
      </c>
      <c r="G78" s="18">
        <v>498563</v>
      </c>
      <c r="H78" s="18">
        <v>372345</v>
      </c>
    </row>
    <row r="79" spans="1:8">
      <c r="A79" s="15" t="s">
        <v>29</v>
      </c>
      <c r="B79" s="15">
        <f t="shared" si="1"/>
        <v>75</v>
      </c>
      <c r="C79" s="16" t="s">
        <v>26</v>
      </c>
      <c r="D79" s="17">
        <v>12454</v>
      </c>
      <c r="E79" s="17">
        <v>31564</v>
      </c>
      <c r="F79" s="18">
        <v>970105</v>
      </c>
      <c r="G79" s="18">
        <v>470925</v>
      </c>
      <c r="H79" s="18">
        <v>399735</v>
      </c>
    </row>
    <row r="80" spans="1:8">
      <c r="A80" s="15" t="s">
        <v>29</v>
      </c>
      <c r="B80" s="15">
        <f t="shared" si="1"/>
        <v>76</v>
      </c>
      <c r="C80" s="16" t="s">
        <v>26</v>
      </c>
      <c r="D80" s="17">
        <v>17114</v>
      </c>
      <c r="E80" s="17">
        <v>31564</v>
      </c>
      <c r="F80" s="18">
        <v>907435</v>
      </c>
      <c r="G80" s="18">
        <v>375096</v>
      </c>
      <c r="H80" s="18">
        <v>332171</v>
      </c>
    </row>
    <row r="81" spans="1:8">
      <c r="A81" s="15" t="s">
        <v>30</v>
      </c>
      <c r="B81" s="15">
        <f t="shared" si="1"/>
        <v>77</v>
      </c>
      <c r="C81" s="16" t="s">
        <v>26</v>
      </c>
      <c r="D81" s="17">
        <v>10627</v>
      </c>
      <c r="E81" s="17">
        <v>31564</v>
      </c>
      <c r="F81" s="18">
        <v>834954</v>
      </c>
      <c r="G81" s="18">
        <v>464366</v>
      </c>
      <c r="H81" s="18">
        <v>318742</v>
      </c>
    </row>
    <row r="82" spans="1:8">
      <c r="A82" s="15" t="s">
        <v>30</v>
      </c>
      <c r="B82" s="15">
        <f t="shared" si="1"/>
        <v>78</v>
      </c>
      <c r="C82" s="16" t="s">
        <v>26</v>
      </c>
      <c r="D82" s="17">
        <v>8198</v>
      </c>
      <c r="E82" s="17">
        <v>31564</v>
      </c>
      <c r="F82" s="18">
        <v>985300</v>
      </c>
      <c r="G82" s="18">
        <v>370326</v>
      </c>
      <c r="H82" s="18">
        <v>399533</v>
      </c>
    </row>
    <row r="83" spans="1:8">
      <c r="A83" s="15" t="s">
        <v>29</v>
      </c>
      <c r="B83" s="15">
        <f t="shared" si="1"/>
        <v>79</v>
      </c>
      <c r="C83" s="16" t="s">
        <v>26</v>
      </c>
      <c r="D83" s="17">
        <v>12745</v>
      </c>
      <c r="E83" s="17">
        <v>31564</v>
      </c>
      <c r="F83" s="18">
        <v>969430</v>
      </c>
      <c r="G83" s="18">
        <v>315240</v>
      </c>
      <c r="H83" s="18">
        <v>397403</v>
      </c>
    </row>
    <row r="84" spans="1:8">
      <c r="A84" s="15" t="s">
        <v>30</v>
      </c>
      <c r="B84" s="15">
        <f t="shared" si="1"/>
        <v>80</v>
      </c>
      <c r="C84" s="16" t="s">
        <v>26</v>
      </c>
      <c r="D84" s="17">
        <v>9665</v>
      </c>
      <c r="E84" s="17">
        <v>31564</v>
      </c>
      <c r="F84" s="18">
        <v>913679</v>
      </c>
      <c r="G84" s="18">
        <v>329162</v>
      </c>
      <c r="H84" s="18">
        <v>388934</v>
      </c>
    </row>
    <row r="85" spans="1:8">
      <c r="A85" s="15" t="s">
        <v>29</v>
      </c>
      <c r="B85" s="15">
        <f t="shared" si="1"/>
        <v>81</v>
      </c>
      <c r="C85" s="16" t="s">
        <v>26</v>
      </c>
      <c r="D85" s="17">
        <v>12858</v>
      </c>
      <c r="E85" s="17">
        <v>31564</v>
      </c>
      <c r="F85" s="18">
        <v>950136</v>
      </c>
      <c r="G85" s="18">
        <v>447746</v>
      </c>
      <c r="H85" s="18">
        <v>380570</v>
      </c>
    </row>
    <row r="86" spans="1:8">
      <c r="A86" s="15" t="s">
        <v>29</v>
      </c>
      <c r="B86" s="15">
        <f t="shared" si="1"/>
        <v>82</v>
      </c>
      <c r="C86" s="16" t="s">
        <v>26</v>
      </c>
      <c r="D86" s="17">
        <v>15981</v>
      </c>
      <c r="E86" s="17">
        <v>31564</v>
      </c>
      <c r="F86" s="18">
        <v>960885</v>
      </c>
      <c r="G86" s="18">
        <v>371880</v>
      </c>
      <c r="H86" s="18">
        <v>367534</v>
      </c>
    </row>
    <row r="87" spans="1:8">
      <c r="A87" s="15" t="s">
        <v>30</v>
      </c>
      <c r="B87" s="15">
        <f t="shared" si="1"/>
        <v>83</v>
      </c>
      <c r="C87" s="16" t="s">
        <v>26</v>
      </c>
      <c r="D87" s="17">
        <v>15436</v>
      </c>
      <c r="E87" s="17">
        <v>31564</v>
      </c>
      <c r="F87" s="18">
        <v>976100</v>
      </c>
      <c r="G87" s="18">
        <v>421992</v>
      </c>
      <c r="H87" s="18">
        <v>372606</v>
      </c>
    </row>
    <row r="88" spans="1:8">
      <c r="A88" s="15" t="s">
        <v>30</v>
      </c>
      <c r="B88" s="15">
        <f t="shared" si="1"/>
        <v>84</v>
      </c>
      <c r="C88" s="16" t="s">
        <v>26</v>
      </c>
      <c r="D88" s="17">
        <v>13508</v>
      </c>
      <c r="E88" s="17">
        <v>31594</v>
      </c>
      <c r="F88" s="18">
        <v>888959</v>
      </c>
      <c r="G88" s="18">
        <v>480724</v>
      </c>
      <c r="H88" s="18">
        <v>370067</v>
      </c>
    </row>
    <row r="89" spans="1:8">
      <c r="A89" s="15" t="s">
        <v>29</v>
      </c>
      <c r="B89" s="15">
        <f t="shared" si="1"/>
        <v>85</v>
      </c>
      <c r="C89" s="16" t="s">
        <v>26</v>
      </c>
      <c r="D89" s="17">
        <v>9977</v>
      </c>
      <c r="E89" s="17">
        <v>31594</v>
      </c>
      <c r="F89" s="18">
        <v>915850</v>
      </c>
      <c r="G89" s="18">
        <v>357470</v>
      </c>
      <c r="H89" s="18">
        <v>355532</v>
      </c>
    </row>
    <row r="90" spans="1:8">
      <c r="A90" s="15" t="s">
        <v>30</v>
      </c>
      <c r="B90" s="15">
        <f t="shared" si="1"/>
        <v>86</v>
      </c>
      <c r="C90" s="16" t="s">
        <v>26</v>
      </c>
      <c r="D90" s="17">
        <v>9048</v>
      </c>
      <c r="E90" s="17">
        <v>31594</v>
      </c>
      <c r="F90" s="18">
        <v>926069</v>
      </c>
      <c r="G90" s="18">
        <v>434921</v>
      </c>
      <c r="H90" s="18">
        <v>348792</v>
      </c>
    </row>
    <row r="91" spans="1:8">
      <c r="A91" s="15" t="s">
        <v>29</v>
      </c>
      <c r="B91" s="15">
        <f t="shared" si="1"/>
        <v>87</v>
      </c>
      <c r="C91" s="16" t="s">
        <v>26</v>
      </c>
      <c r="D91" s="17">
        <v>13522</v>
      </c>
      <c r="E91" s="17">
        <v>31594</v>
      </c>
      <c r="F91" s="18">
        <v>854293</v>
      </c>
      <c r="G91" s="18">
        <v>459694</v>
      </c>
      <c r="H91" s="18">
        <v>385191</v>
      </c>
    </row>
    <row r="92" spans="1:8">
      <c r="A92" s="15" t="s">
        <v>29</v>
      </c>
      <c r="B92" s="15">
        <f t="shared" si="1"/>
        <v>88</v>
      </c>
      <c r="C92" s="16" t="s">
        <v>27</v>
      </c>
      <c r="D92" s="17">
        <v>13772</v>
      </c>
      <c r="E92" s="17">
        <v>31594</v>
      </c>
      <c r="F92" s="18">
        <v>939518</v>
      </c>
      <c r="G92" s="18">
        <v>430254</v>
      </c>
      <c r="H92" s="18">
        <v>389239</v>
      </c>
    </row>
    <row r="93" spans="1:8">
      <c r="A93" s="15" t="s">
        <v>30</v>
      </c>
      <c r="B93" s="15">
        <f t="shared" si="1"/>
        <v>89</v>
      </c>
      <c r="C93" s="16" t="s">
        <v>26</v>
      </c>
      <c r="D93" s="17">
        <v>13438</v>
      </c>
      <c r="E93" s="17">
        <v>31594</v>
      </c>
      <c r="F93" s="18">
        <v>817286</v>
      </c>
      <c r="G93" s="18">
        <v>315208</v>
      </c>
      <c r="H93" s="18">
        <v>396627</v>
      </c>
    </row>
    <row r="94" spans="1:8">
      <c r="A94" s="15" t="s">
        <v>30</v>
      </c>
      <c r="B94" s="15">
        <f t="shared" si="1"/>
        <v>90</v>
      </c>
      <c r="C94" s="16" t="s">
        <v>27</v>
      </c>
      <c r="D94" s="17">
        <v>12928</v>
      </c>
      <c r="E94" s="17">
        <v>31594</v>
      </c>
      <c r="F94" s="18">
        <v>998876</v>
      </c>
      <c r="G94" s="18">
        <v>454539</v>
      </c>
      <c r="H94" s="18">
        <v>366004</v>
      </c>
    </row>
    <row r="95" spans="1:8">
      <c r="A95" s="15" t="s">
        <v>29</v>
      </c>
      <c r="B95" s="15">
        <f t="shared" si="1"/>
        <v>91</v>
      </c>
      <c r="C95" s="16" t="s">
        <v>27</v>
      </c>
      <c r="D95" s="17">
        <v>11972</v>
      </c>
      <c r="E95" s="17">
        <v>31594</v>
      </c>
      <c r="F95" s="18">
        <v>926409</v>
      </c>
      <c r="G95" s="18">
        <v>460634</v>
      </c>
      <c r="H95" s="18">
        <v>368241</v>
      </c>
    </row>
    <row r="96" spans="1:8">
      <c r="A96" s="15" t="s">
        <v>30</v>
      </c>
      <c r="B96" s="15">
        <f t="shared" si="1"/>
        <v>92</v>
      </c>
      <c r="C96" s="16" t="s">
        <v>26</v>
      </c>
      <c r="D96" s="17">
        <v>10018</v>
      </c>
      <c r="E96" s="17">
        <v>31625</v>
      </c>
      <c r="F96" s="18">
        <v>957997</v>
      </c>
      <c r="G96" s="18">
        <v>456617</v>
      </c>
      <c r="H96" s="18">
        <v>388906</v>
      </c>
    </row>
    <row r="97" spans="1:8">
      <c r="A97" s="15" t="s">
        <v>29</v>
      </c>
      <c r="B97" s="15">
        <f t="shared" si="1"/>
        <v>93</v>
      </c>
      <c r="C97" s="16" t="s">
        <v>26</v>
      </c>
      <c r="D97" s="17">
        <v>13660</v>
      </c>
      <c r="E97" s="17">
        <v>31594</v>
      </c>
      <c r="F97" s="18">
        <v>924638</v>
      </c>
      <c r="G97" s="18">
        <v>377002</v>
      </c>
      <c r="H97" s="18">
        <v>303261</v>
      </c>
    </row>
    <row r="98" spans="1:8">
      <c r="A98" s="15" t="s">
        <v>29</v>
      </c>
      <c r="B98" s="15">
        <f t="shared" si="1"/>
        <v>94</v>
      </c>
      <c r="C98" s="16" t="s">
        <v>26</v>
      </c>
      <c r="D98" s="17">
        <v>16175</v>
      </c>
      <c r="E98" s="17">
        <v>31594</v>
      </c>
      <c r="F98" s="18">
        <v>954500</v>
      </c>
      <c r="G98" s="18">
        <v>392488</v>
      </c>
      <c r="H98" s="18">
        <v>303785</v>
      </c>
    </row>
    <row r="99" spans="1:8">
      <c r="A99" s="15" t="s">
        <v>30</v>
      </c>
      <c r="B99" s="15">
        <f t="shared" si="1"/>
        <v>95</v>
      </c>
      <c r="C99" s="16" t="s">
        <v>26</v>
      </c>
      <c r="D99" s="17">
        <v>12380</v>
      </c>
      <c r="E99" s="17">
        <v>31594</v>
      </c>
      <c r="F99" s="18">
        <v>885450</v>
      </c>
      <c r="G99" s="18">
        <v>409318</v>
      </c>
      <c r="H99" s="18">
        <v>354332</v>
      </c>
    </row>
    <row r="100" spans="1:8">
      <c r="A100" s="15" t="s">
        <v>30</v>
      </c>
      <c r="B100" s="15">
        <f t="shared" si="1"/>
        <v>96</v>
      </c>
      <c r="C100" s="16" t="s">
        <v>26</v>
      </c>
      <c r="D100" s="17">
        <v>11189</v>
      </c>
      <c r="E100" s="17">
        <v>31625</v>
      </c>
      <c r="F100" s="18">
        <v>814740</v>
      </c>
      <c r="G100" s="18">
        <v>468869</v>
      </c>
      <c r="H100" s="18">
        <v>344409</v>
      </c>
    </row>
    <row r="101" spans="1:8">
      <c r="A101" s="15" t="s">
        <v>29</v>
      </c>
      <c r="B101" s="15">
        <f t="shared" si="1"/>
        <v>97</v>
      </c>
      <c r="C101" s="16" t="s">
        <v>27</v>
      </c>
      <c r="D101" s="17">
        <v>15820</v>
      </c>
      <c r="E101" s="17">
        <v>31625</v>
      </c>
      <c r="F101" s="18">
        <v>885824</v>
      </c>
      <c r="G101" s="18">
        <v>390604</v>
      </c>
      <c r="H101" s="18">
        <v>324223</v>
      </c>
    </row>
    <row r="102" spans="1:8">
      <c r="A102" s="15" t="s">
        <v>30</v>
      </c>
      <c r="B102" s="15">
        <f t="shared" si="1"/>
        <v>98</v>
      </c>
      <c r="C102" s="16" t="s">
        <v>27</v>
      </c>
      <c r="D102" s="17">
        <v>12172</v>
      </c>
      <c r="E102" s="17">
        <v>31594</v>
      </c>
      <c r="F102" s="18">
        <v>983250</v>
      </c>
      <c r="G102" s="18">
        <v>341330</v>
      </c>
      <c r="H102" s="18">
        <v>394442</v>
      </c>
    </row>
    <row r="103" spans="1:8">
      <c r="A103" s="15" t="s">
        <v>29</v>
      </c>
      <c r="B103" s="15">
        <f t="shared" si="1"/>
        <v>99</v>
      </c>
      <c r="C103" s="16" t="s">
        <v>26</v>
      </c>
      <c r="D103" s="17">
        <v>13939</v>
      </c>
      <c r="E103" s="17">
        <v>31625</v>
      </c>
      <c r="F103" s="18">
        <v>804577</v>
      </c>
      <c r="G103" s="18">
        <v>400085</v>
      </c>
      <c r="H103" s="18">
        <v>363219</v>
      </c>
    </row>
    <row r="104" spans="1:8" ht="15.75" thickBot="1">
      <c r="A104" s="19" t="s">
        <v>29</v>
      </c>
      <c r="B104" s="19">
        <f t="shared" si="1"/>
        <v>100</v>
      </c>
      <c r="C104" s="20" t="s">
        <v>26</v>
      </c>
      <c r="D104" s="21">
        <v>12356</v>
      </c>
      <c r="E104" s="21">
        <v>31625</v>
      </c>
      <c r="F104" s="22">
        <v>988786</v>
      </c>
      <c r="G104" s="22">
        <v>365141</v>
      </c>
      <c r="H104" s="22">
        <v>316023</v>
      </c>
    </row>
  </sheetData>
  <mergeCells count="1">
    <mergeCell ref="A3:H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2"/>
  <dimension ref="A2:J153"/>
  <sheetViews>
    <sheetView showGridLines="0" workbookViewId="0">
      <selection activeCell="C13" sqref="C13"/>
    </sheetView>
  </sheetViews>
  <sheetFormatPr defaultRowHeight="12.75"/>
  <cols>
    <col min="1" max="1" width="21.140625" style="2" bestFit="1" customWidth="1"/>
    <col min="2" max="2" width="17.85546875" style="2" bestFit="1" customWidth="1"/>
    <col min="3" max="3" width="19.85546875" style="2" bestFit="1" customWidth="1"/>
    <col min="4" max="4" width="18.28515625" style="2" bestFit="1" customWidth="1"/>
    <col min="5" max="5" width="18.42578125" style="2" bestFit="1" customWidth="1"/>
    <col min="6" max="6" width="23.140625" style="2" bestFit="1" customWidth="1"/>
    <col min="7" max="7" width="18.5703125" style="2" bestFit="1" customWidth="1"/>
    <col min="8" max="8" width="22.85546875" style="2" bestFit="1" customWidth="1"/>
    <col min="9" max="9" width="13.7109375" style="2" bestFit="1" customWidth="1"/>
    <col min="10" max="10" width="19.140625" style="2" bestFit="1" customWidth="1"/>
    <col min="11" max="16384" width="9.140625" style="2"/>
  </cols>
  <sheetData>
    <row r="2" spans="1:10">
      <c r="A2" s="1" t="s">
        <v>1</v>
      </c>
    </row>
    <row r="3" spans="1:10">
      <c r="A3" s="1" t="s">
        <v>2</v>
      </c>
    </row>
    <row r="4" spans="1:10">
      <c r="A4" s="1" t="s">
        <v>3</v>
      </c>
    </row>
    <row r="6" spans="1:10">
      <c r="A6" s="4" t="s">
        <v>4</v>
      </c>
    </row>
    <row r="8" spans="1:10" ht="14.25">
      <c r="A8" s="3" t="s">
        <v>5</v>
      </c>
    </row>
    <row r="9" spans="1:10" ht="13.5" thickBot="1"/>
    <row r="10" spans="1:10" ht="20.25" customHeight="1">
      <c r="A10" s="5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7" t="s">
        <v>14</v>
      </c>
    </row>
    <row r="11" spans="1:10">
      <c r="A11" s="80">
        <v>200101</v>
      </c>
      <c r="B11" s="81">
        <v>66477109</v>
      </c>
      <c r="C11" s="81">
        <v>72406783</v>
      </c>
      <c r="D11" s="81">
        <v>72408427</v>
      </c>
      <c r="E11" s="81">
        <v>55251957</v>
      </c>
      <c r="F11" s="81">
        <v>44018464</v>
      </c>
      <c r="G11" s="81">
        <v>34846381</v>
      </c>
      <c r="H11" s="81">
        <v>12191847</v>
      </c>
      <c r="I11" s="82">
        <v>0.63</v>
      </c>
      <c r="J11" s="8"/>
    </row>
    <row r="12" spans="1:10">
      <c r="A12" s="83">
        <v>200102</v>
      </c>
      <c r="B12" s="84">
        <v>38424803</v>
      </c>
      <c r="C12" s="84">
        <v>40905952</v>
      </c>
      <c r="D12" s="84">
        <v>40869638</v>
      </c>
      <c r="E12" s="84">
        <v>54965768</v>
      </c>
      <c r="F12" s="84">
        <v>39497093</v>
      </c>
      <c r="G12" s="84">
        <v>37539741</v>
      </c>
      <c r="H12" s="84">
        <v>11824642</v>
      </c>
      <c r="I12" s="85">
        <v>0.68</v>
      </c>
      <c r="J12" s="8"/>
    </row>
    <row r="13" spans="1:10">
      <c r="A13" s="80">
        <v>200103</v>
      </c>
      <c r="B13" s="81">
        <v>63529655</v>
      </c>
      <c r="C13" s="81">
        <v>66765608</v>
      </c>
      <c r="D13" s="81">
        <v>66767941</v>
      </c>
      <c r="E13" s="81">
        <v>59575919</v>
      </c>
      <c r="F13" s="81">
        <v>48807043</v>
      </c>
      <c r="G13" s="81">
        <v>45165742</v>
      </c>
      <c r="H13" s="81">
        <v>13155095</v>
      </c>
      <c r="I13" s="82">
        <v>0.76</v>
      </c>
      <c r="J13" s="8"/>
    </row>
    <row r="14" spans="1:10">
      <c r="A14" s="83">
        <v>200104</v>
      </c>
      <c r="B14" s="84">
        <v>57876471</v>
      </c>
      <c r="C14" s="84">
        <v>60676469</v>
      </c>
      <c r="D14" s="84">
        <v>60678815</v>
      </c>
      <c r="E14" s="84">
        <v>56605110</v>
      </c>
      <c r="F14" s="84">
        <v>43283853</v>
      </c>
      <c r="G14" s="84">
        <v>40936144</v>
      </c>
      <c r="H14" s="84">
        <v>12879094</v>
      </c>
      <c r="I14" s="85">
        <v>0.72</v>
      </c>
      <c r="J14" s="8"/>
    </row>
    <row r="15" spans="1:10">
      <c r="A15" s="80">
        <v>200105</v>
      </c>
      <c r="B15" s="81">
        <v>53605705</v>
      </c>
      <c r="C15" s="81">
        <v>56263215</v>
      </c>
      <c r="D15" s="81">
        <v>56264958</v>
      </c>
      <c r="E15" s="81">
        <v>58098359</v>
      </c>
      <c r="F15" s="81">
        <v>48217424</v>
      </c>
      <c r="G15" s="81">
        <v>44608988</v>
      </c>
      <c r="H15" s="81">
        <v>12167179</v>
      </c>
      <c r="I15" s="82">
        <v>0.77</v>
      </c>
      <c r="J15" s="8"/>
    </row>
    <row r="16" spans="1:10">
      <c r="A16" s="83">
        <v>200106</v>
      </c>
      <c r="B16" s="84">
        <v>51653194</v>
      </c>
      <c r="C16" s="84">
        <v>54174347</v>
      </c>
      <c r="D16" s="84">
        <v>54166389</v>
      </c>
      <c r="E16" s="84">
        <v>55953226</v>
      </c>
      <c r="F16" s="84">
        <v>44735498</v>
      </c>
      <c r="G16" s="84">
        <v>41745039</v>
      </c>
      <c r="H16" s="84">
        <v>12551445</v>
      </c>
      <c r="I16" s="85">
        <v>0.75</v>
      </c>
      <c r="J16" s="8"/>
    </row>
    <row r="17" spans="1:10">
      <c r="A17" s="80">
        <v>200107</v>
      </c>
      <c r="B17" s="81">
        <v>50900963</v>
      </c>
      <c r="C17" s="81">
        <v>52522298</v>
      </c>
      <c r="D17" s="81">
        <v>52524203</v>
      </c>
      <c r="E17" s="81">
        <v>59410358</v>
      </c>
      <c r="F17" s="81">
        <v>51300853</v>
      </c>
      <c r="G17" s="81">
        <v>46072946</v>
      </c>
      <c r="H17" s="81">
        <v>12179129</v>
      </c>
      <c r="I17" s="82">
        <v>0.78</v>
      </c>
      <c r="J17" s="8"/>
    </row>
    <row r="18" spans="1:10">
      <c r="A18" s="83">
        <v>200108</v>
      </c>
      <c r="B18" s="84">
        <v>59286550</v>
      </c>
      <c r="C18" s="84">
        <v>63054980</v>
      </c>
      <c r="D18" s="84">
        <v>63056650</v>
      </c>
      <c r="E18" s="84">
        <v>60184482</v>
      </c>
      <c r="F18" s="84">
        <v>37853632</v>
      </c>
      <c r="G18" s="84">
        <v>38052647</v>
      </c>
      <c r="H18" s="84">
        <v>13201979</v>
      </c>
      <c r="I18" s="85">
        <v>0.63</v>
      </c>
      <c r="J18" s="8"/>
    </row>
    <row r="19" spans="1:10">
      <c r="A19" s="80">
        <v>200109</v>
      </c>
      <c r="B19" s="81">
        <v>47048807</v>
      </c>
      <c r="C19" s="81">
        <v>49566775</v>
      </c>
      <c r="D19" s="81">
        <v>49568454</v>
      </c>
      <c r="E19" s="81">
        <v>56300106</v>
      </c>
      <c r="F19" s="81">
        <v>47265509</v>
      </c>
      <c r="G19" s="81">
        <v>46415639</v>
      </c>
      <c r="H19" s="81">
        <v>12156367</v>
      </c>
      <c r="I19" s="82">
        <v>0.82</v>
      </c>
      <c r="J19" s="8"/>
    </row>
    <row r="20" spans="1:10">
      <c r="A20" s="83">
        <v>200110</v>
      </c>
      <c r="B20" s="84">
        <v>54491922</v>
      </c>
      <c r="C20" s="84">
        <v>57030831</v>
      </c>
      <c r="D20" s="84">
        <v>57032141</v>
      </c>
      <c r="E20" s="84">
        <v>58112016</v>
      </c>
      <c r="F20" s="84">
        <v>49807147</v>
      </c>
      <c r="G20" s="84">
        <v>46006865</v>
      </c>
      <c r="H20" s="84">
        <v>12434958</v>
      </c>
      <c r="I20" s="85">
        <v>0.79</v>
      </c>
      <c r="J20" s="8"/>
    </row>
    <row r="21" spans="1:10">
      <c r="A21" s="80">
        <v>200111</v>
      </c>
      <c r="B21" s="81">
        <v>51861230</v>
      </c>
      <c r="C21" s="81">
        <v>54109677</v>
      </c>
      <c r="D21" s="81">
        <v>54117116</v>
      </c>
      <c r="E21" s="81">
        <v>54354311</v>
      </c>
      <c r="F21" s="81">
        <v>48099647</v>
      </c>
      <c r="G21" s="81">
        <v>43916405</v>
      </c>
      <c r="H21" s="81">
        <v>11954231</v>
      </c>
      <c r="I21" s="82">
        <v>0.81</v>
      </c>
      <c r="J21" s="8"/>
    </row>
    <row r="22" spans="1:10">
      <c r="A22" s="83">
        <v>200112</v>
      </c>
      <c r="B22" s="84">
        <v>50660056</v>
      </c>
      <c r="C22" s="84">
        <v>52898492</v>
      </c>
      <c r="D22" s="84">
        <v>52898492</v>
      </c>
      <c r="E22" s="84">
        <v>60524773</v>
      </c>
      <c r="F22" s="84">
        <v>46946680</v>
      </c>
      <c r="G22" s="84">
        <v>46848069</v>
      </c>
      <c r="H22" s="84">
        <v>12036720</v>
      </c>
      <c r="I22" s="85">
        <v>0.77</v>
      </c>
      <c r="J22" s="8"/>
    </row>
    <row r="23" spans="1:10">
      <c r="A23" s="80">
        <v>200201</v>
      </c>
      <c r="B23" s="81">
        <v>54936595</v>
      </c>
      <c r="C23" s="81">
        <v>57809101</v>
      </c>
      <c r="D23" s="81">
        <v>57809122</v>
      </c>
      <c r="E23" s="81">
        <v>52416547</v>
      </c>
      <c r="F23" s="81">
        <v>49840574</v>
      </c>
      <c r="G23" s="81">
        <v>46639140</v>
      </c>
      <c r="H23" s="81">
        <v>12167019</v>
      </c>
      <c r="I23" s="82">
        <v>0.89</v>
      </c>
      <c r="J23" s="8"/>
    </row>
    <row r="24" spans="1:10">
      <c r="A24" s="83">
        <v>200202</v>
      </c>
      <c r="B24" s="84">
        <v>42760662</v>
      </c>
      <c r="C24" s="84">
        <v>44790826</v>
      </c>
      <c r="D24" s="84">
        <v>44752141</v>
      </c>
      <c r="E24" s="84">
        <v>47630027</v>
      </c>
      <c r="F24" s="84">
        <v>40469445</v>
      </c>
      <c r="G24" s="84">
        <v>36042977</v>
      </c>
      <c r="H24" s="84">
        <v>10787748</v>
      </c>
      <c r="I24" s="85">
        <v>0.76</v>
      </c>
      <c r="J24" s="8"/>
    </row>
    <row r="25" spans="1:10">
      <c r="A25" s="80">
        <v>200203</v>
      </c>
      <c r="B25" s="81">
        <v>45138533</v>
      </c>
      <c r="C25" s="81">
        <v>47107950</v>
      </c>
      <c r="D25" s="81">
        <v>47107950</v>
      </c>
      <c r="E25" s="81">
        <v>53214940</v>
      </c>
      <c r="F25" s="81">
        <v>31961843</v>
      </c>
      <c r="G25" s="81">
        <v>39236947</v>
      </c>
      <c r="H25" s="81">
        <v>11879721</v>
      </c>
      <c r="I25" s="82">
        <v>0.74</v>
      </c>
      <c r="J25" s="8"/>
    </row>
    <row r="26" spans="1:10">
      <c r="A26" s="83">
        <v>200204</v>
      </c>
      <c r="B26" s="84">
        <v>51681318</v>
      </c>
      <c r="C26" s="84">
        <v>53581870</v>
      </c>
      <c r="D26" s="84">
        <v>53581870</v>
      </c>
      <c r="E26" s="84">
        <v>54854918</v>
      </c>
      <c r="F26" s="84">
        <v>44685658</v>
      </c>
      <c r="G26" s="84">
        <v>38906050</v>
      </c>
      <c r="H26" s="84">
        <v>11535863</v>
      </c>
      <c r="I26" s="85">
        <v>0.71</v>
      </c>
      <c r="J26" s="8"/>
    </row>
    <row r="27" spans="1:10">
      <c r="A27" s="80">
        <v>200205</v>
      </c>
      <c r="B27" s="81">
        <v>52959242</v>
      </c>
      <c r="C27" s="81">
        <v>55154512</v>
      </c>
      <c r="D27" s="81">
        <v>55155072</v>
      </c>
      <c r="E27" s="81">
        <v>53636697</v>
      </c>
      <c r="F27" s="81">
        <v>44363550</v>
      </c>
      <c r="G27" s="81">
        <v>39550465</v>
      </c>
      <c r="H27" s="81">
        <v>12052609</v>
      </c>
      <c r="I27" s="82">
        <v>0.74</v>
      </c>
      <c r="J27" s="8"/>
    </row>
    <row r="28" spans="1:10">
      <c r="A28" s="83">
        <v>200206</v>
      </c>
      <c r="B28" s="84">
        <v>46853576</v>
      </c>
      <c r="C28" s="84">
        <v>49163973</v>
      </c>
      <c r="D28" s="84">
        <v>49163973</v>
      </c>
      <c r="E28" s="84">
        <v>50097758</v>
      </c>
      <c r="F28" s="84">
        <v>42248165</v>
      </c>
      <c r="G28" s="84">
        <v>38490450</v>
      </c>
      <c r="H28" s="84">
        <v>11631960</v>
      </c>
      <c r="I28" s="85">
        <v>0.77</v>
      </c>
      <c r="J28" s="8"/>
    </row>
    <row r="29" spans="1:10">
      <c r="A29" s="80">
        <v>200207</v>
      </c>
      <c r="B29" s="81">
        <v>51443898</v>
      </c>
      <c r="C29" s="81">
        <v>53287822</v>
      </c>
      <c r="D29" s="81">
        <v>53287822</v>
      </c>
      <c r="E29" s="81">
        <v>52662919</v>
      </c>
      <c r="F29" s="81">
        <v>44262607</v>
      </c>
      <c r="G29" s="81">
        <v>38812399</v>
      </c>
      <c r="H29" s="81">
        <v>11811142</v>
      </c>
      <c r="I29" s="82">
        <v>0.74</v>
      </c>
      <c r="J29" s="8"/>
    </row>
    <row r="30" spans="1:10">
      <c r="A30" s="83">
        <v>200208</v>
      </c>
      <c r="B30" s="84">
        <v>56899196</v>
      </c>
      <c r="C30" s="84">
        <v>59352072</v>
      </c>
      <c r="D30" s="84">
        <v>59352072</v>
      </c>
      <c r="E30" s="84">
        <v>52292605</v>
      </c>
      <c r="F30" s="84">
        <v>40225827</v>
      </c>
      <c r="G30" s="84">
        <v>35589583</v>
      </c>
      <c r="H30" s="84">
        <v>10586029</v>
      </c>
      <c r="I30" s="85">
        <v>0.68</v>
      </c>
      <c r="J30" s="8"/>
    </row>
    <row r="31" spans="1:10">
      <c r="A31" s="80">
        <v>200209</v>
      </c>
      <c r="B31" s="81">
        <v>45369097</v>
      </c>
      <c r="C31" s="81">
        <v>47355496</v>
      </c>
      <c r="D31" s="81">
        <v>47355496</v>
      </c>
      <c r="E31" s="81">
        <v>50560082</v>
      </c>
      <c r="F31" s="81">
        <v>43613827</v>
      </c>
      <c r="G31" s="81">
        <v>39472824</v>
      </c>
      <c r="H31" s="81">
        <v>10164207</v>
      </c>
      <c r="I31" s="82">
        <v>0.78</v>
      </c>
      <c r="J31" s="8"/>
    </row>
    <row r="32" spans="1:10">
      <c r="A32" s="83">
        <v>200210</v>
      </c>
      <c r="B32" s="84">
        <v>48446058</v>
      </c>
      <c r="C32" s="84">
        <v>50518442</v>
      </c>
      <c r="D32" s="84">
        <v>50518442</v>
      </c>
      <c r="E32" s="84">
        <v>51237473</v>
      </c>
      <c r="F32" s="84">
        <v>45964252</v>
      </c>
      <c r="G32" s="84">
        <v>37301253</v>
      </c>
      <c r="H32" s="84">
        <v>10009518</v>
      </c>
      <c r="I32" s="85">
        <v>0.73</v>
      </c>
      <c r="J32" s="8"/>
    </row>
    <row r="33" spans="1:10">
      <c r="A33" s="80">
        <v>200211</v>
      </c>
      <c r="B33" s="81">
        <v>42987770</v>
      </c>
      <c r="C33" s="81">
        <v>44965384</v>
      </c>
      <c r="D33" s="81">
        <v>44965384</v>
      </c>
      <c r="E33" s="81">
        <v>50725195</v>
      </c>
      <c r="F33" s="81">
        <v>39219244</v>
      </c>
      <c r="G33" s="81">
        <v>35171286</v>
      </c>
      <c r="H33" s="81">
        <v>9616525</v>
      </c>
      <c r="I33" s="82">
        <v>0.69</v>
      </c>
      <c r="J33" s="8"/>
    </row>
    <row r="34" spans="1:10">
      <c r="A34" s="83">
        <v>200212</v>
      </c>
      <c r="B34" s="84">
        <v>43505623</v>
      </c>
      <c r="C34" s="84">
        <v>45380261</v>
      </c>
      <c r="D34" s="84">
        <v>45380261</v>
      </c>
      <c r="E34" s="84">
        <v>65262524</v>
      </c>
      <c r="F34" s="84">
        <v>110483374</v>
      </c>
      <c r="G34" s="84">
        <v>102482184</v>
      </c>
      <c r="H34" s="84">
        <v>10549301</v>
      </c>
      <c r="I34" s="85">
        <v>1.57</v>
      </c>
      <c r="J34" s="8"/>
    </row>
    <row r="35" spans="1:10">
      <c r="A35" s="80">
        <v>200301</v>
      </c>
      <c r="B35" s="81">
        <v>47781950</v>
      </c>
      <c r="C35" s="81">
        <v>49298900</v>
      </c>
      <c r="D35" s="81">
        <v>49258307</v>
      </c>
      <c r="E35" s="81">
        <v>51642042</v>
      </c>
      <c r="F35" s="81">
        <v>41924023</v>
      </c>
      <c r="G35" s="81">
        <v>35408597</v>
      </c>
      <c r="H35" s="81">
        <v>10879112</v>
      </c>
      <c r="I35" s="82">
        <v>0.69</v>
      </c>
      <c r="J35" s="8"/>
    </row>
    <row r="36" spans="1:10">
      <c r="A36" s="83">
        <v>200302</v>
      </c>
      <c r="B36" s="84">
        <v>43275268</v>
      </c>
      <c r="C36" s="84">
        <v>44801028</v>
      </c>
      <c r="D36" s="84">
        <v>44801028</v>
      </c>
      <c r="E36" s="84">
        <v>45988772</v>
      </c>
      <c r="F36" s="84">
        <v>43443697</v>
      </c>
      <c r="G36" s="84">
        <v>37946666</v>
      </c>
      <c r="H36" s="84">
        <v>9883050</v>
      </c>
      <c r="I36" s="85">
        <v>0.83</v>
      </c>
      <c r="J36" s="8"/>
    </row>
    <row r="37" spans="1:10">
      <c r="A37" s="80">
        <v>200303</v>
      </c>
      <c r="B37" s="81">
        <v>45358952</v>
      </c>
      <c r="C37" s="81">
        <v>47271163</v>
      </c>
      <c r="D37" s="81">
        <v>47271163</v>
      </c>
      <c r="E37" s="81">
        <v>53938795</v>
      </c>
      <c r="F37" s="81">
        <v>40088614</v>
      </c>
      <c r="G37" s="81">
        <v>38108680</v>
      </c>
      <c r="H37" s="81">
        <v>11150277</v>
      </c>
      <c r="I37" s="82">
        <v>0.71</v>
      </c>
      <c r="J37" s="8"/>
    </row>
    <row r="38" spans="1:10">
      <c r="A38" s="83">
        <v>200304</v>
      </c>
      <c r="B38" s="84">
        <v>55773390</v>
      </c>
      <c r="C38" s="84">
        <v>57199705</v>
      </c>
      <c r="D38" s="84">
        <v>57199705</v>
      </c>
      <c r="E38" s="84">
        <v>46437239</v>
      </c>
      <c r="F38" s="84">
        <v>39611038</v>
      </c>
      <c r="G38" s="84">
        <v>35748010</v>
      </c>
      <c r="H38" s="84">
        <v>9883801</v>
      </c>
      <c r="I38" s="85">
        <v>0.77</v>
      </c>
      <c r="J38" s="8"/>
    </row>
    <row r="39" spans="1:10">
      <c r="A39" s="80">
        <v>200305</v>
      </c>
      <c r="B39" s="81">
        <v>59920840</v>
      </c>
      <c r="C39" s="81">
        <v>61383136</v>
      </c>
      <c r="D39" s="81">
        <v>61383136</v>
      </c>
      <c r="E39" s="81">
        <v>51758469</v>
      </c>
      <c r="F39" s="81">
        <v>43828010</v>
      </c>
      <c r="G39" s="81">
        <v>41241975</v>
      </c>
      <c r="H39" s="81">
        <v>10947185</v>
      </c>
      <c r="I39" s="82">
        <v>0.8</v>
      </c>
      <c r="J39" s="8"/>
    </row>
    <row r="40" spans="1:10">
      <c r="A40" s="83">
        <v>200306</v>
      </c>
      <c r="B40" s="84">
        <v>57215926</v>
      </c>
      <c r="C40" s="84">
        <v>58313593</v>
      </c>
      <c r="D40" s="84">
        <v>58313593</v>
      </c>
      <c r="E40" s="84">
        <v>50898761</v>
      </c>
      <c r="F40" s="84">
        <v>39775694</v>
      </c>
      <c r="G40" s="84">
        <v>34011187</v>
      </c>
      <c r="H40" s="84">
        <v>10801756</v>
      </c>
      <c r="I40" s="85">
        <v>0.67</v>
      </c>
      <c r="J40" s="8"/>
    </row>
    <row r="41" spans="1:10">
      <c r="A41" s="80">
        <v>200307</v>
      </c>
      <c r="B41" s="81">
        <v>60715013</v>
      </c>
      <c r="C41" s="81">
        <v>62136140</v>
      </c>
      <c r="D41" s="81">
        <v>62136140</v>
      </c>
      <c r="E41" s="81">
        <v>53325378</v>
      </c>
      <c r="F41" s="81">
        <v>45898784</v>
      </c>
      <c r="G41" s="81">
        <v>40864492</v>
      </c>
      <c r="H41" s="81">
        <v>11249832</v>
      </c>
      <c r="I41" s="82">
        <v>0.77</v>
      </c>
      <c r="J41" s="8"/>
    </row>
    <row r="42" spans="1:10">
      <c r="A42" s="83">
        <v>200308</v>
      </c>
      <c r="B42" s="84">
        <v>60796611</v>
      </c>
      <c r="C42" s="84">
        <v>62130585</v>
      </c>
      <c r="D42" s="84">
        <v>62130585</v>
      </c>
      <c r="E42" s="84">
        <v>53753248</v>
      </c>
      <c r="F42" s="84">
        <v>41532488</v>
      </c>
      <c r="G42" s="84">
        <v>38010623</v>
      </c>
      <c r="H42" s="84">
        <v>11387143</v>
      </c>
      <c r="I42" s="85">
        <v>0.71</v>
      </c>
      <c r="J42" s="8"/>
    </row>
    <row r="43" spans="1:10">
      <c r="A43" s="80">
        <v>200309</v>
      </c>
      <c r="B43" s="81">
        <v>53097140</v>
      </c>
      <c r="C43" s="81">
        <v>54689861</v>
      </c>
      <c r="D43" s="81">
        <v>54689861</v>
      </c>
      <c r="E43" s="81">
        <v>52699007</v>
      </c>
      <c r="F43" s="81">
        <v>42439483</v>
      </c>
      <c r="G43" s="81">
        <v>38720976</v>
      </c>
      <c r="H43" s="81">
        <v>11209077</v>
      </c>
      <c r="I43" s="82">
        <v>0.73</v>
      </c>
      <c r="J43" s="8"/>
    </row>
    <row r="44" spans="1:10">
      <c r="A44" s="83">
        <v>200310</v>
      </c>
      <c r="B44" s="84">
        <v>57081481</v>
      </c>
      <c r="C44" s="84">
        <v>58626100</v>
      </c>
      <c r="D44" s="84">
        <v>58626100</v>
      </c>
      <c r="E44" s="84">
        <v>54682706</v>
      </c>
      <c r="F44" s="84">
        <v>40033061</v>
      </c>
      <c r="G44" s="84">
        <v>36321343</v>
      </c>
      <c r="H44" s="84">
        <v>11686926</v>
      </c>
      <c r="I44" s="85">
        <v>0.66</v>
      </c>
      <c r="J44" s="8"/>
    </row>
    <row r="45" spans="1:10">
      <c r="A45" s="80">
        <v>200311</v>
      </c>
      <c r="B45" s="81">
        <v>45180124</v>
      </c>
      <c r="C45" s="81">
        <v>46331439</v>
      </c>
      <c r="D45" s="81">
        <v>46329958</v>
      </c>
      <c r="E45" s="81">
        <v>53087745</v>
      </c>
      <c r="F45" s="81">
        <v>42388073</v>
      </c>
      <c r="G45" s="81">
        <v>37791999</v>
      </c>
      <c r="H45" s="81">
        <v>11377832</v>
      </c>
      <c r="I45" s="82">
        <v>0.71</v>
      </c>
      <c r="J45" s="8"/>
    </row>
    <row r="46" spans="1:10">
      <c r="A46" s="83">
        <v>200312</v>
      </c>
      <c r="B46" s="84">
        <v>54242155</v>
      </c>
      <c r="C46" s="84">
        <v>55662331</v>
      </c>
      <c r="D46" s="84">
        <v>55662331</v>
      </c>
      <c r="E46" s="84">
        <v>55326639</v>
      </c>
      <c r="F46" s="84">
        <v>54198725</v>
      </c>
      <c r="G46" s="84">
        <v>51361072</v>
      </c>
      <c r="H46" s="84">
        <v>12067791</v>
      </c>
      <c r="I46" s="85">
        <v>0.93</v>
      </c>
      <c r="J46" s="8"/>
    </row>
    <row r="47" spans="1:10">
      <c r="A47" s="80">
        <v>200401</v>
      </c>
      <c r="B47" s="81">
        <v>50413841</v>
      </c>
      <c r="C47" s="81">
        <v>52319238</v>
      </c>
      <c r="D47" s="81">
        <v>52319238</v>
      </c>
      <c r="E47" s="81">
        <v>56158581</v>
      </c>
      <c r="F47" s="81">
        <v>45384657</v>
      </c>
      <c r="G47" s="81">
        <v>42996872</v>
      </c>
      <c r="H47" s="81">
        <v>12008669</v>
      </c>
      <c r="I47" s="82">
        <v>0.77</v>
      </c>
      <c r="J47" s="8"/>
    </row>
    <row r="48" spans="1:10">
      <c r="A48" s="83">
        <v>200402</v>
      </c>
      <c r="B48" s="84">
        <v>46860834</v>
      </c>
      <c r="C48" s="84">
        <v>47976602</v>
      </c>
      <c r="D48" s="84">
        <v>47976602</v>
      </c>
      <c r="E48" s="84">
        <v>52627453</v>
      </c>
      <c r="F48" s="84">
        <v>30750486</v>
      </c>
      <c r="G48" s="84">
        <v>28333621</v>
      </c>
      <c r="H48" s="84">
        <v>11215284</v>
      </c>
      <c r="I48" s="85">
        <v>0.54</v>
      </c>
      <c r="J48" s="8"/>
    </row>
    <row r="49" spans="1:10">
      <c r="A49" s="80">
        <v>200403</v>
      </c>
      <c r="B49" s="81">
        <v>69317108</v>
      </c>
      <c r="C49" s="81">
        <v>70987906</v>
      </c>
      <c r="D49" s="81">
        <v>70948420</v>
      </c>
      <c r="E49" s="81">
        <v>58058474</v>
      </c>
      <c r="F49" s="81">
        <v>51385837</v>
      </c>
      <c r="G49" s="81">
        <v>48134575</v>
      </c>
      <c r="H49" s="81">
        <v>12469057</v>
      </c>
      <c r="I49" s="82">
        <v>0.83</v>
      </c>
      <c r="J49" s="8"/>
    </row>
    <row r="50" spans="1:10">
      <c r="A50" s="83">
        <v>200404</v>
      </c>
      <c r="B50" s="84">
        <v>64555302</v>
      </c>
      <c r="C50" s="84">
        <v>66428881</v>
      </c>
      <c r="D50" s="84">
        <v>66428881</v>
      </c>
      <c r="E50" s="84">
        <v>57087275</v>
      </c>
      <c r="F50" s="84">
        <v>48652499</v>
      </c>
      <c r="G50" s="84">
        <v>46556459</v>
      </c>
      <c r="H50" s="84">
        <v>12137435</v>
      </c>
      <c r="I50" s="85">
        <v>0.82</v>
      </c>
      <c r="J50" s="8"/>
    </row>
    <row r="51" spans="1:10">
      <c r="A51" s="80">
        <v>200405</v>
      </c>
      <c r="B51" s="81">
        <v>69685014</v>
      </c>
      <c r="C51" s="81">
        <v>71757930</v>
      </c>
      <c r="D51" s="81">
        <v>71757930</v>
      </c>
      <c r="E51" s="81">
        <v>59891262</v>
      </c>
      <c r="F51" s="81">
        <v>49665796</v>
      </c>
      <c r="G51" s="81">
        <v>45549933</v>
      </c>
      <c r="H51" s="81">
        <v>12677811</v>
      </c>
      <c r="I51" s="82">
        <v>0.76</v>
      </c>
      <c r="J51" s="8"/>
    </row>
    <row r="52" spans="1:10">
      <c r="A52" s="83">
        <v>200406</v>
      </c>
      <c r="B52" s="84">
        <v>65497871</v>
      </c>
      <c r="C52" s="84">
        <v>67881344</v>
      </c>
      <c r="D52" s="84">
        <v>67881344</v>
      </c>
      <c r="E52" s="84">
        <v>58997649</v>
      </c>
      <c r="F52" s="84">
        <v>46310191</v>
      </c>
      <c r="G52" s="84">
        <v>42317650</v>
      </c>
      <c r="H52" s="84">
        <v>12385386</v>
      </c>
      <c r="I52" s="85">
        <v>0.72</v>
      </c>
      <c r="J52" s="8"/>
    </row>
    <row r="53" spans="1:10">
      <c r="A53" s="80">
        <v>200407</v>
      </c>
      <c r="B53" s="81">
        <v>68423333</v>
      </c>
      <c r="C53" s="81">
        <v>70672313</v>
      </c>
      <c r="D53" s="81">
        <v>70672313</v>
      </c>
      <c r="E53" s="81">
        <v>61877382</v>
      </c>
      <c r="F53" s="81">
        <v>42522526</v>
      </c>
      <c r="G53" s="81">
        <v>38678028</v>
      </c>
      <c r="H53" s="81">
        <v>12878130</v>
      </c>
      <c r="I53" s="82">
        <v>0.63</v>
      </c>
      <c r="J53" s="8"/>
    </row>
    <row r="54" spans="1:10">
      <c r="A54" s="83">
        <v>200408</v>
      </c>
      <c r="B54" s="84">
        <v>80842039</v>
      </c>
      <c r="C54" s="84">
        <v>83590132</v>
      </c>
      <c r="D54" s="84">
        <v>83590132</v>
      </c>
      <c r="E54" s="84">
        <v>63091538</v>
      </c>
      <c r="F54" s="84">
        <v>44748934</v>
      </c>
      <c r="G54" s="84">
        <v>40797773</v>
      </c>
      <c r="H54" s="84">
        <v>13073038</v>
      </c>
      <c r="I54" s="85">
        <v>0.65</v>
      </c>
      <c r="J54" s="8"/>
    </row>
    <row r="55" spans="1:10">
      <c r="A55" s="80">
        <v>200409</v>
      </c>
      <c r="B55" s="81">
        <v>66331155</v>
      </c>
      <c r="C55" s="81">
        <v>72274343</v>
      </c>
      <c r="D55" s="81">
        <v>72274343</v>
      </c>
      <c r="E55" s="81">
        <v>65058861</v>
      </c>
      <c r="F55" s="81">
        <v>45499707</v>
      </c>
      <c r="G55" s="81">
        <v>41080327</v>
      </c>
      <c r="H55" s="81">
        <v>13403186</v>
      </c>
      <c r="I55" s="82">
        <v>0.63</v>
      </c>
      <c r="J55" s="8"/>
    </row>
    <row r="56" spans="1:10">
      <c r="A56" s="83">
        <v>200410</v>
      </c>
      <c r="B56" s="84">
        <v>60586687</v>
      </c>
      <c r="C56" s="84">
        <v>62879058</v>
      </c>
      <c r="D56" s="84">
        <v>62879058</v>
      </c>
      <c r="E56" s="84">
        <v>65214927</v>
      </c>
      <c r="F56" s="84">
        <v>49852509</v>
      </c>
      <c r="G56" s="84">
        <v>45319796</v>
      </c>
      <c r="H56" s="84">
        <v>13475699</v>
      </c>
      <c r="I56" s="85">
        <v>0.69</v>
      </c>
      <c r="J56" s="8"/>
    </row>
    <row r="57" spans="1:10">
      <c r="A57" s="80">
        <v>200411</v>
      </c>
      <c r="B57" s="81">
        <v>61280368</v>
      </c>
      <c r="C57" s="81">
        <v>64271051</v>
      </c>
      <c r="D57" s="81">
        <v>64271051</v>
      </c>
      <c r="E57" s="81">
        <v>63986440</v>
      </c>
      <c r="F57" s="81">
        <v>50347841</v>
      </c>
      <c r="G57" s="81">
        <v>44404808</v>
      </c>
      <c r="H57" s="81">
        <v>13299237</v>
      </c>
      <c r="I57" s="82">
        <v>0.69</v>
      </c>
      <c r="J57" s="8"/>
    </row>
    <row r="58" spans="1:10">
      <c r="A58" s="83">
        <v>200412</v>
      </c>
      <c r="B58" s="84">
        <v>70351947</v>
      </c>
      <c r="C58" s="84">
        <v>72905213</v>
      </c>
      <c r="D58" s="84">
        <v>72905213</v>
      </c>
      <c r="E58" s="84">
        <v>67732164</v>
      </c>
      <c r="F58" s="84">
        <v>53444289</v>
      </c>
      <c r="G58" s="84">
        <v>44338221</v>
      </c>
      <c r="H58" s="84">
        <v>13937573</v>
      </c>
      <c r="I58" s="85">
        <v>0.65</v>
      </c>
      <c r="J58" s="8"/>
    </row>
    <row r="59" spans="1:10">
      <c r="A59" s="80">
        <v>200501</v>
      </c>
      <c r="B59" s="81">
        <v>58121737</v>
      </c>
      <c r="C59" s="81">
        <v>60947825</v>
      </c>
      <c r="D59" s="81">
        <v>60947825</v>
      </c>
      <c r="E59" s="81">
        <v>68270542</v>
      </c>
      <c r="F59" s="81">
        <v>61247269</v>
      </c>
      <c r="G59" s="81">
        <v>56598029</v>
      </c>
      <c r="H59" s="81">
        <v>14153287</v>
      </c>
      <c r="I59" s="82">
        <v>0.83</v>
      </c>
      <c r="J59" s="8"/>
    </row>
    <row r="60" spans="1:10">
      <c r="A60" s="83">
        <v>200502</v>
      </c>
      <c r="B60" s="84">
        <v>60029332</v>
      </c>
      <c r="C60" s="84">
        <v>61828944</v>
      </c>
      <c r="D60" s="84">
        <v>61790372</v>
      </c>
      <c r="E60" s="84">
        <v>62135697</v>
      </c>
      <c r="F60" s="84">
        <v>50557966</v>
      </c>
      <c r="G60" s="84">
        <v>44950863</v>
      </c>
      <c r="H60" s="84">
        <v>12889548</v>
      </c>
      <c r="I60" s="85">
        <v>0.72</v>
      </c>
      <c r="J60" s="8"/>
    </row>
    <row r="61" spans="1:10">
      <c r="A61" s="80">
        <v>200503</v>
      </c>
      <c r="B61" s="81">
        <v>83052809</v>
      </c>
      <c r="C61" s="81">
        <v>85579978</v>
      </c>
      <c r="D61" s="81">
        <v>85579978</v>
      </c>
      <c r="E61" s="81">
        <v>70513308</v>
      </c>
      <c r="F61" s="81">
        <v>62394139</v>
      </c>
      <c r="G61" s="81">
        <v>52732158</v>
      </c>
      <c r="H61" s="81">
        <v>14633389</v>
      </c>
      <c r="I61" s="82">
        <v>0.75</v>
      </c>
      <c r="J61" s="8"/>
    </row>
    <row r="62" spans="1:10">
      <c r="A62" s="83">
        <v>200504</v>
      </c>
      <c r="B62" s="84">
        <v>73362631</v>
      </c>
      <c r="C62" s="84">
        <v>75861119</v>
      </c>
      <c r="D62" s="84">
        <v>75861119</v>
      </c>
      <c r="E62" s="84">
        <v>68553235</v>
      </c>
      <c r="F62" s="84">
        <v>54387150</v>
      </c>
      <c r="G62" s="84">
        <v>49345267</v>
      </c>
      <c r="H62" s="84">
        <v>14319137</v>
      </c>
      <c r="I62" s="85">
        <v>0.72</v>
      </c>
      <c r="J62" s="8"/>
    </row>
    <row r="63" spans="1:10">
      <c r="A63" s="80">
        <v>200505</v>
      </c>
      <c r="B63" s="81">
        <v>85630643</v>
      </c>
      <c r="C63" s="81">
        <v>88813482</v>
      </c>
      <c r="D63" s="81">
        <v>88813482</v>
      </c>
      <c r="E63" s="81">
        <v>72540612</v>
      </c>
      <c r="F63" s="81">
        <v>49931638</v>
      </c>
      <c r="G63" s="81">
        <v>44139647</v>
      </c>
      <c r="H63" s="81">
        <v>15201293</v>
      </c>
      <c r="I63" s="82">
        <v>0.61</v>
      </c>
      <c r="J63" s="8"/>
    </row>
    <row r="64" spans="1:10">
      <c r="A64" s="83">
        <v>200506</v>
      </c>
      <c r="B64" s="84">
        <v>77182724</v>
      </c>
      <c r="C64" s="84">
        <v>80001034</v>
      </c>
      <c r="D64" s="84">
        <v>80001034</v>
      </c>
      <c r="E64" s="84">
        <v>71181544</v>
      </c>
      <c r="F64" s="84">
        <v>48409269</v>
      </c>
      <c r="G64" s="84">
        <v>42856895</v>
      </c>
      <c r="H64" s="84">
        <v>14910411</v>
      </c>
      <c r="I64" s="85">
        <v>0.6</v>
      </c>
      <c r="J64" s="8"/>
    </row>
    <row r="65" spans="1:10">
      <c r="A65" s="80">
        <v>200507</v>
      </c>
      <c r="B65" s="81">
        <v>70563585</v>
      </c>
      <c r="C65" s="81">
        <v>73400364</v>
      </c>
      <c r="D65" s="81">
        <v>73400364</v>
      </c>
      <c r="E65" s="81">
        <v>74077686</v>
      </c>
      <c r="F65" s="81">
        <v>52710470</v>
      </c>
      <c r="G65" s="81">
        <v>48466738</v>
      </c>
      <c r="H65" s="81">
        <v>15657879</v>
      </c>
      <c r="I65" s="82">
        <v>0.65</v>
      </c>
      <c r="J65" s="8"/>
    </row>
    <row r="66" spans="1:10">
      <c r="A66" s="83">
        <v>200508</v>
      </c>
      <c r="B66" s="84">
        <v>101440760</v>
      </c>
      <c r="C66" s="84">
        <v>104062257</v>
      </c>
      <c r="D66" s="84">
        <v>104062257</v>
      </c>
      <c r="E66" s="84">
        <v>75710522</v>
      </c>
      <c r="F66" s="84">
        <v>62490120</v>
      </c>
      <c r="G66" s="84">
        <v>57573750</v>
      </c>
      <c r="H66" s="84">
        <v>16270981</v>
      </c>
      <c r="I66" s="85">
        <v>0.76</v>
      </c>
      <c r="J66" s="8"/>
    </row>
    <row r="67" spans="1:10">
      <c r="A67" s="80">
        <v>200509</v>
      </c>
      <c r="B67" s="81">
        <v>84742254</v>
      </c>
      <c r="C67" s="81">
        <v>86905944</v>
      </c>
      <c r="D67" s="81">
        <v>86905944</v>
      </c>
      <c r="E67" s="81">
        <v>74263295</v>
      </c>
      <c r="F67" s="81">
        <v>54861886</v>
      </c>
      <c r="G67" s="81">
        <v>48403764</v>
      </c>
      <c r="H67" s="81">
        <v>16331970</v>
      </c>
      <c r="I67" s="82">
        <v>0.65</v>
      </c>
      <c r="J67" s="8"/>
    </row>
    <row r="68" spans="1:10">
      <c r="A68" s="83">
        <v>200510</v>
      </c>
      <c r="B68" s="84">
        <v>76440477</v>
      </c>
      <c r="C68" s="84">
        <v>78316006</v>
      </c>
      <c r="D68" s="84">
        <v>78316006</v>
      </c>
      <c r="E68" s="84">
        <v>78327772</v>
      </c>
      <c r="F68" s="84">
        <v>51072565</v>
      </c>
      <c r="G68" s="84">
        <v>48593713</v>
      </c>
      <c r="H68" s="84">
        <v>16577641</v>
      </c>
      <c r="I68" s="85">
        <v>0.62</v>
      </c>
      <c r="J68" s="8"/>
    </row>
    <row r="69" spans="1:10">
      <c r="A69" s="80">
        <v>200511</v>
      </c>
      <c r="B69" s="81">
        <v>85657677</v>
      </c>
      <c r="C69" s="81">
        <v>88141459</v>
      </c>
      <c r="D69" s="81">
        <v>88141459</v>
      </c>
      <c r="E69" s="81">
        <v>78110994</v>
      </c>
      <c r="F69" s="81">
        <v>53863079</v>
      </c>
      <c r="G69" s="81">
        <v>50327223</v>
      </c>
      <c r="H69" s="81">
        <v>16673663</v>
      </c>
      <c r="I69" s="82">
        <v>0.64</v>
      </c>
      <c r="J69" s="8"/>
    </row>
    <row r="70" spans="1:10">
      <c r="A70" s="83">
        <v>200512</v>
      </c>
      <c r="B70" s="84">
        <v>81492813</v>
      </c>
      <c r="C70" s="84">
        <v>83977547</v>
      </c>
      <c r="D70" s="84">
        <v>83977547</v>
      </c>
      <c r="E70" s="84">
        <v>81561996</v>
      </c>
      <c r="F70" s="84">
        <v>50789192</v>
      </c>
      <c r="G70" s="84">
        <v>44640146</v>
      </c>
      <c r="H70" s="84">
        <v>17634650</v>
      </c>
      <c r="I70" s="85">
        <v>0.55000000000000004</v>
      </c>
      <c r="J70" s="8"/>
    </row>
    <row r="71" spans="1:10">
      <c r="A71" s="80">
        <v>200601</v>
      </c>
      <c r="B71" s="81">
        <v>67888025</v>
      </c>
      <c r="C71" s="81">
        <v>107818746</v>
      </c>
      <c r="D71" s="81">
        <v>107818746</v>
      </c>
      <c r="E71" s="81">
        <v>83246584</v>
      </c>
      <c r="F71" s="81">
        <v>53463232</v>
      </c>
      <c r="G71" s="81">
        <v>52282968</v>
      </c>
      <c r="H71" s="81">
        <v>18007670</v>
      </c>
      <c r="I71" s="82">
        <v>0.63</v>
      </c>
      <c r="J71" s="8"/>
    </row>
    <row r="72" spans="1:10">
      <c r="A72" s="83">
        <v>200602</v>
      </c>
      <c r="B72" s="84">
        <v>62025822</v>
      </c>
      <c r="C72" s="84">
        <v>58234617</v>
      </c>
      <c r="D72" s="84">
        <v>58234617</v>
      </c>
      <c r="E72" s="84">
        <v>74053497</v>
      </c>
      <c r="F72" s="84">
        <v>48267242</v>
      </c>
      <c r="G72" s="84">
        <v>44876829</v>
      </c>
      <c r="H72" s="84">
        <v>16084045</v>
      </c>
      <c r="I72" s="85">
        <v>0.61</v>
      </c>
      <c r="J72" s="8"/>
    </row>
    <row r="73" spans="1:10">
      <c r="A73" s="80">
        <v>200603</v>
      </c>
      <c r="B73" s="81">
        <v>92858358</v>
      </c>
      <c r="C73" s="81">
        <v>93776508</v>
      </c>
      <c r="D73" s="81">
        <v>93776508</v>
      </c>
      <c r="E73" s="81">
        <v>82759146</v>
      </c>
      <c r="F73" s="81">
        <v>54033724</v>
      </c>
      <c r="G73" s="81">
        <v>50652721</v>
      </c>
      <c r="H73" s="81">
        <v>17924887</v>
      </c>
      <c r="I73" s="82">
        <v>0.61</v>
      </c>
      <c r="J73" s="8"/>
    </row>
    <row r="74" spans="1:10">
      <c r="A74" s="83">
        <v>200604</v>
      </c>
      <c r="B74" s="84">
        <v>78920214</v>
      </c>
      <c r="C74" s="84">
        <v>78843316</v>
      </c>
      <c r="D74" s="84">
        <v>78800686</v>
      </c>
      <c r="E74" s="84">
        <v>80531301</v>
      </c>
      <c r="F74" s="84">
        <v>54299481</v>
      </c>
      <c r="G74" s="84">
        <v>50845400</v>
      </c>
      <c r="H74" s="84">
        <v>17595539</v>
      </c>
      <c r="I74" s="85">
        <v>0.63</v>
      </c>
      <c r="J74" s="8"/>
    </row>
    <row r="75" spans="1:10">
      <c r="A75" s="80">
        <v>200605</v>
      </c>
      <c r="B75" s="81">
        <v>97470983</v>
      </c>
      <c r="C75" s="81">
        <v>98611119</v>
      </c>
      <c r="D75" s="81">
        <v>98611119</v>
      </c>
      <c r="E75" s="81">
        <v>83723759</v>
      </c>
      <c r="F75" s="81">
        <v>56523173</v>
      </c>
      <c r="G75" s="81">
        <v>53155909</v>
      </c>
      <c r="H75" s="81">
        <v>18178968</v>
      </c>
      <c r="I75" s="82">
        <v>0.63</v>
      </c>
      <c r="J75" s="8"/>
    </row>
    <row r="76" spans="1:10">
      <c r="A76" s="83">
        <v>200606</v>
      </c>
      <c r="B76" s="84">
        <v>82992805</v>
      </c>
      <c r="C76" s="84">
        <v>83313209</v>
      </c>
      <c r="D76" s="84">
        <v>83313209</v>
      </c>
      <c r="E76" s="84">
        <v>81569701</v>
      </c>
      <c r="F76" s="84">
        <v>54150665</v>
      </c>
      <c r="G76" s="84">
        <v>51449210</v>
      </c>
      <c r="H76" s="84">
        <v>17630726</v>
      </c>
      <c r="I76" s="85">
        <v>0.63</v>
      </c>
      <c r="J76" s="8"/>
    </row>
    <row r="77" spans="1:10">
      <c r="A77" s="80">
        <v>200607</v>
      </c>
      <c r="B77" s="81">
        <v>86184427</v>
      </c>
      <c r="C77" s="81">
        <v>86438288</v>
      </c>
      <c r="D77" s="81">
        <v>86438288</v>
      </c>
      <c r="E77" s="81">
        <v>85092663</v>
      </c>
      <c r="F77" s="81">
        <v>60274248</v>
      </c>
      <c r="G77" s="81">
        <v>56462021</v>
      </c>
      <c r="H77" s="81">
        <v>18292231</v>
      </c>
      <c r="I77" s="82">
        <v>0.66</v>
      </c>
      <c r="J77" s="8"/>
    </row>
    <row r="78" spans="1:10">
      <c r="A78" s="83">
        <v>200608</v>
      </c>
      <c r="B78" s="84">
        <v>104239190</v>
      </c>
      <c r="C78" s="84">
        <v>105736264</v>
      </c>
      <c r="D78" s="84">
        <v>105736264</v>
      </c>
      <c r="E78" s="84">
        <v>85807924</v>
      </c>
      <c r="F78" s="84">
        <v>58035425</v>
      </c>
      <c r="G78" s="84">
        <v>54170396</v>
      </c>
      <c r="H78" s="84">
        <v>18194982</v>
      </c>
      <c r="I78" s="85">
        <v>0.63</v>
      </c>
      <c r="J78" s="8"/>
    </row>
    <row r="79" spans="1:10">
      <c r="A79" s="80">
        <v>200609</v>
      </c>
      <c r="B79" s="81">
        <v>75990889</v>
      </c>
      <c r="C79" s="81">
        <v>75601362</v>
      </c>
      <c r="D79" s="81">
        <v>75601362</v>
      </c>
      <c r="E79" s="81">
        <v>82361389</v>
      </c>
      <c r="F79" s="81">
        <v>53320479</v>
      </c>
      <c r="G79" s="81">
        <v>50582699</v>
      </c>
      <c r="H79" s="81">
        <v>17586967</v>
      </c>
      <c r="I79" s="82">
        <v>0.61</v>
      </c>
      <c r="J79" s="8"/>
    </row>
    <row r="80" spans="1:10">
      <c r="A80" s="83">
        <v>200610</v>
      </c>
      <c r="B80" s="84">
        <v>77078249</v>
      </c>
      <c r="C80" s="84">
        <v>76639022</v>
      </c>
      <c r="D80" s="84">
        <v>76639022</v>
      </c>
      <c r="E80" s="84">
        <v>84240208</v>
      </c>
      <c r="F80" s="84">
        <v>49353373</v>
      </c>
      <c r="G80" s="84">
        <v>45532912</v>
      </c>
      <c r="H80" s="84">
        <v>17776825</v>
      </c>
      <c r="I80" s="85">
        <v>0.54</v>
      </c>
      <c r="J80" s="8"/>
    </row>
    <row r="81" spans="1:10">
      <c r="A81" s="80">
        <v>200611</v>
      </c>
      <c r="B81" s="81">
        <v>75275511</v>
      </c>
      <c r="C81" s="81">
        <v>74849893</v>
      </c>
      <c r="D81" s="81">
        <v>74849893</v>
      </c>
      <c r="E81" s="81">
        <v>81035447</v>
      </c>
      <c r="F81" s="81">
        <v>54319066</v>
      </c>
      <c r="G81" s="81">
        <v>50041722</v>
      </c>
      <c r="H81" s="81">
        <v>17669736</v>
      </c>
      <c r="I81" s="82">
        <v>0.62</v>
      </c>
      <c r="J81" s="8"/>
    </row>
    <row r="82" spans="1:10">
      <c r="A82" s="83">
        <v>200612</v>
      </c>
      <c r="B82" s="84">
        <v>79692794</v>
      </c>
      <c r="C82" s="84">
        <v>79470157</v>
      </c>
      <c r="D82" s="84">
        <v>79470157</v>
      </c>
      <c r="E82" s="84">
        <v>83092409</v>
      </c>
      <c r="F82" s="84">
        <v>40106510</v>
      </c>
      <c r="G82" s="84">
        <v>35933166</v>
      </c>
      <c r="H82" s="84">
        <v>17742725</v>
      </c>
      <c r="I82" s="85">
        <v>0.43</v>
      </c>
      <c r="J82" s="8"/>
    </row>
    <row r="83" spans="1:10">
      <c r="A83" s="80">
        <v>200701</v>
      </c>
      <c r="B83" s="81">
        <v>69113678</v>
      </c>
      <c r="C83" s="81">
        <v>68032154</v>
      </c>
      <c r="D83" s="81">
        <v>68032154</v>
      </c>
      <c r="E83" s="81">
        <v>83835503</v>
      </c>
      <c r="F83" s="81">
        <v>56635336</v>
      </c>
      <c r="G83" s="81">
        <v>54077455</v>
      </c>
      <c r="H83" s="81">
        <v>18631507</v>
      </c>
      <c r="I83" s="82">
        <v>0.65</v>
      </c>
      <c r="J83" s="8"/>
    </row>
    <row r="84" spans="1:10">
      <c r="A84" s="83">
        <v>200702</v>
      </c>
      <c r="B84" s="84">
        <v>68886959</v>
      </c>
      <c r="C84" s="84">
        <v>63276034</v>
      </c>
      <c r="D84" s="84">
        <v>63275249</v>
      </c>
      <c r="E84" s="84">
        <v>75373685</v>
      </c>
      <c r="F84" s="84">
        <v>48674504</v>
      </c>
      <c r="G84" s="84">
        <v>44600502</v>
      </c>
      <c r="H84" s="84">
        <v>16438729</v>
      </c>
      <c r="I84" s="85">
        <v>0.59</v>
      </c>
      <c r="J84" s="8"/>
    </row>
    <row r="85" spans="1:10">
      <c r="A85" s="80">
        <v>200703</v>
      </c>
      <c r="B85" s="81">
        <v>86372527</v>
      </c>
      <c r="C85" s="81">
        <v>86513619</v>
      </c>
      <c r="D85" s="81">
        <v>86513619</v>
      </c>
      <c r="E85" s="81">
        <v>84121191</v>
      </c>
      <c r="F85" s="81">
        <v>61923419</v>
      </c>
      <c r="G85" s="81">
        <v>55837833</v>
      </c>
      <c r="H85" s="81">
        <v>18277202</v>
      </c>
      <c r="I85" s="82">
        <v>0.66</v>
      </c>
      <c r="J85" s="8"/>
    </row>
    <row r="86" spans="1:10">
      <c r="A86" s="83">
        <v>200704</v>
      </c>
      <c r="B86" s="84">
        <v>81052087</v>
      </c>
      <c r="C86" s="84">
        <v>81043321</v>
      </c>
      <c r="D86" s="84">
        <v>81043321</v>
      </c>
      <c r="E86" s="84">
        <v>81072001</v>
      </c>
      <c r="F86" s="84">
        <v>53799069</v>
      </c>
      <c r="G86" s="84">
        <v>47717036</v>
      </c>
      <c r="H86" s="84">
        <v>17525785</v>
      </c>
      <c r="I86" s="85">
        <v>0.59</v>
      </c>
      <c r="J86" s="8"/>
    </row>
    <row r="87" spans="1:10">
      <c r="A87" s="80">
        <v>200705</v>
      </c>
      <c r="B87" s="81">
        <v>89688312</v>
      </c>
      <c r="C87" s="81">
        <v>90084329</v>
      </c>
      <c r="D87" s="81">
        <v>90084329</v>
      </c>
      <c r="E87" s="81">
        <v>83385707</v>
      </c>
      <c r="F87" s="81">
        <v>59340543</v>
      </c>
      <c r="G87" s="81">
        <v>53515891</v>
      </c>
      <c r="H87" s="81">
        <v>18127938</v>
      </c>
      <c r="I87" s="82">
        <v>0.64</v>
      </c>
      <c r="J87" s="8"/>
    </row>
    <row r="88" spans="1:10">
      <c r="A88" s="83">
        <v>200706</v>
      </c>
      <c r="B88" s="84">
        <v>63707270</v>
      </c>
      <c r="C88" s="84">
        <v>62764345</v>
      </c>
      <c r="D88" s="84">
        <v>62764345</v>
      </c>
      <c r="E88" s="84">
        <v>78863749</v>
      </c>
      <c r="F88" s="84">
        <v>53697660</v>
      </c>
      <c r="G88" s="84">
        <v>54971950</v>
      </c>
      <c r="H88" s="84">
        <v>26245521</v>
      </c>
      <c r="I88" s="85">
        <v>0.7</v>
      </c>
      <c r="J88" s="8"/>
    </row>
    <row r="89" spans="1:10">
      <c r="A89" s="80">
        <v>200707</v>
      </c>
      <c r="B89" s="81">
        <v>64886033</v>
      </c>
      <c r="C89" s="81">
        <v>63976084</v>
      </c>
      <c r="D89" s="81">
        <v>63976084</v>
      </c>
      <c r="E89" s="81">
        <v>79663677</v>
      </c>
      <c r="F89" s="81">
        <v>52307099</v>
      </c>
      <c r="G89" s="81">
        <v>46145725</v>
      </c>
      <c r="H89" s="81">
        <v>18945366</v>
      </c>
      <c r="I89" s="82">
        <v>0.57999999999999996</v>
      </c>
      <c r="J89" s="8"/>
    </row>
    <row r="90" spans="1:10">
      <c r="A90" s="83">
        <v>200708</v>
      </c>
      <c r="B90" s="84">
        <v>78974093</v>
      </c>
      <c r="C90" s="84">
        <v>79038831</v>
      </c>
      <c r="D90" s="84">
        <v>79038831</v>
      </c>
      <c r="E90" s="84">
        <v>78052262</v>
      </c>
      <c r="F90" s="84">
        <v>55161088</v>
      </c>
      <c r="G90" s="84">
        <v>49143381</v>
      </c>
      <c r="H90" s="84">
        <v>17358047</v>
      </c>
      <c r="I90" s="85">
        <v>0.63</v>
      </c>
      <c r="J90" s="8"/>
    </row>
    <row r="91" spans="1:10">
      <c r="A91" s="80">
        <v>200709</v>
      </c>
      <c r="B91" s="81">
        <v>71738304</v>
      </c>
      <c r="C91" s="81">
        <v>71553048</v>
      </c>
      <c r="D91" s="81">
        <v>71553048</v>
      </c>
      <c r="E91" s="81">
        <v>74767622</v>
      </c>
      <c r="F91" s="81">
        <v>47411273</v>
      </c>
      <c r="G91" s="81">
        <v>42668410</v>
      </c>
      <c r="H91" s="81">
        <v>17936230</v>
      </c>
      <c r="I91" s="82">
        <v>0.56999999999999995</v>
      </c>
      <c r="J91" s="8"/>
    </row>
    <row r="92" spans="1:10">
      <c r="A92" s="83">
        <v>200710</v>
      </c>
      <c r="B92" s="84">
        <v>88760627</v>
      </c>
      <c r="C92" s="84">
        <v>89418312</v>
      </c>
      <c r="D92" s="84">
        <v>89418312</v>
      </c>
      <c r="E92" s="84">
        <v>78258684</v>
      </c>
      <c r="F92" s="84">
        <v>57355695</v>
      </c>
      <c r="G92" s="84">
        <v>47781566</v>
      </c>
      <c r="H92" s="84">
        <v>18737169</v>
      </c>
      <c r="I92" s="85">
        <v>0.61</v>
      </c>
      <c r="J92" s="8"/>
    </row>
    <row r="93" spans="1:10">
      <c r="A93" s="80">
        <v>200711</v>
      </c>
      <c r="B93" s="81">
        <v>82161280</v>
      </c>
      <c r="C93" s="81">
        <v>82522336</v>
      </c>
      <c r="D93" s="81">
        <v>82522336</v>
      </c>
      <c r="E93" s="81">
        <v>76449418</v>
      </c>
      <c r="F93" s="81">
        <v>54070602</v>
      </c>
      <c r="G93" s="81">
        <v>44955872</v>
      </c>
      <c r="H93" s="81">
        <v>18502903</v>
      </c>
      <c r="I93" s="82">
        <v>0.59</v>
      </c>
      <c r="J93" s="8"/>
    </row>
    <row r="94" spans="1:10">
      <c r="A94" s="83">
        <v>200712</v>
      </c>
      <c r="B94" s="84">
        <v>85128896</v>
      </c>
      <c r="C94" s="84">
        <v>85478104</v>
      </c>
      <c r="D94" s="84">
        <v>85478104</v>
      </c>
      <c r="E94" s="84">
        <v>81814657</v>
      </c>
      <c r="F94" s="84">
        <v>47082221</v>
      </c>
      <c r="G94" s="84">
        <v>32919038</v>
      </c>
      <c r="H94" s="84">
        <v>19355284</v>
      </c>
      <c r="I94" s="85">
        <v>0.4</v>
      </c>
      <c r="J94" s="8"/>
    </row>
    <row r="95" spans="1:10">
      <c r="A95" s="80">
        <v>200801</v>
      </c>
      <c r="B95" s="81">
        <v>91755227</v>
      </c>
      <c r="C95" s="81">
        <v>92401129</v>
      </c>
      <c r="D95" s="81">
        <v>92401129</v>
      </c>
      <c r="E95" s="81">
        <v>81472170</v>
      </c>
      <c r="F95" s="81">
        <v>60694580</v>
      </c>
      <c r="G95" s="81">
        <v>50447154</v>
      </c>
      <c r="H95" s="81">
        <v>19766193</v>
      </c>
      <c r="I95" s="82">
        <v>0.62</v>
      </c>
      <c r="J95" s="8"/>
    </row>
    <row r="96" spans="1:10">
      <c r="A96" s="83">
        <v>200802</v>
      </c>
      <c r="B96" s="84">
        <v>80918917</v>
      </c>
      <c r="C96" s="84">
        <v>81189600</v>
      </c>
      <c r="D96" s="84">
        <v>81189600</v>
      </c>
      <c r="E96" s="84">
        <v>76669754</v>
      </c>
      <c r="F96" s="84">
        <v>56527686</v>
      </c>
      <c r="G96" s="84">
        <v>51255581</v>
      </c>
      <c r="H96" s="84">
        <v>19078077</v>
      </c>
      <c r="I96" s="85">
        <v>0.67</v>
      </c>
      <c r="J96" s="8"/>
    </row>
    <row r="97" spans="1:10">
      <c r="A97" s="80">
        <v>200803</v>
      </c>
      <c r="B97" s="81">
        <v>89797899</v>
      </c>
      <c r="C97" s="81">
        <v>90219500</v>
      </c>
      <c r="D97" s="81">
        <v>90219500</v>
      </c>
      <c r="E97" s="81">
        <v>83081012</v>
      </c>
      <c r="F97" s="81">
        <v>61176648</v>
      </c>
      <c r="G97" s="81">
        <v>52268835</v>
      </c>
      <c r="H97" s="81">
        <v>20051280</v>
      </c>
      <c r="I97" s="82">
        <v>0.63</v>
      </c>
      <c r="J97" s="8"/>
    </row>
    <row r="98" spans="1:10">
      <c r="A98" s="83">
        <v>200804</v>
      </c>
      <c r="B98" s="84">
        <v>92928816</v>
      </c>
      <c r="C98" s="84">
        <v>93675662</v>
      </c>
      <c r="D98" s="84">
        <v>93675662</v>
      </c>
      <c r="E98" s="84">
        <v>80955771</v>
      </c>
      <c r="F98" s="84">
        <v>60359412</v>
      </c>
      <c r="G98" s="84">
        <v>48576804</v>
      </c>
      <c r="H98" s="84">
        <v>19627918</v>
      </c>
      <c r="I98" s="85">
        <v>0.6</v>
      </c>
      <c r="J98" s="8"/>
    </row>
    <row r="99" spans="1:10">
      <c r="A99" s="80">
        <v>200805</v>
      </c>
      <c r="B99" s="81">
        <v>97437468</v>
      </c>
      <c r="C99" s="81">
        <v>98237009</v>
      </c>
      <c r="D99" s="81">
        <v>98237009</v>
      </c>
      <c r="E99" s="81">
        <v>84522120</v>
      </c>
      <c r="F99" s="81">
        <v>62662260</v>
      </c>
      <c r="G99" s="81">
        <v>56793120</v>
      </c>
      <c r="H99" s="81">
        <v>20412212</v>
      </c>
      <c r="I99" s="82">
        <v>0.67</v>
      </c>
      <c r="J99" s="8"/>
    </row>
    <row r="100" spans="1:10">
      <c r="A100" s="83">
        <v>200806</v>
      </c>
      <c r="B100" s="84">
        <v>95573746</v>
      </c>
      <c r="C100" s="84">
        <v>96306052</v>
      </c>
      <c r="D100" s="84">
        <v>96306052</v>
      </c>
      <c r="E100" s="84">
        <v>84097779</v>
      </c>
      <c r="F100" s="84">
        <v>61435707</v>
      </c>
      <c r="G100" s="84">
        <v>54009966</v>
      </c>
      <c r="H100" s="84">
        <v>18921717</v>
      </c>
      <c r="I100" s="85">
        <v>0.64</v>
      </c>
      <c r="J100" s="8"/>
    </row>
    <row r="101" spans="1:10">
      <c r="A101" s="80">
        <v>200807</v>
      </c>
      <c r="B101" s="81">
        <v>90678022</v>
      </c>
      <c r="C101" s="81">
        <v>90809613</v>
      </c>
      <c r="D101" s="81">
        <v>90809613</v>
      </c>
      <c r="E101" s="81">
        <v>88564999</v>
      </c>
      <c r="F101" s="81">
        <v>66373813</v>
      </c>
      <c r="G101" s="81">
        <v>60872395</v>
      </c>
      <c r="H101" s="81">
        <v>20907191</v>
      </c>
      <c r="I101" s="82">
        <v>0.69</v>
      </c>
      <c r="J101" s="8"/>
    </row>
    <row r="102" spans="1:10">
      <c r="A102" s="83">
        <v>200808</v>
      </c>
      <c r="B102" s="84">
        <v>85594946</v>
      </c>
      <c r="C102" s="84">
        <v>85340964</v>
      </c>
      <c r="D102" s="84">
        <v>85340964</v>
      </c>
      <c r="E102" s="84">
        <v>87516661</v>
      </c>
      <c r="F102" s="84">
        <v>62070849</v>
      </c>
      <c r="G102" s="84">
        <v>56390788</v>
      </c>
      <c r="H102" s="84">
        <v>20359850</v>
      </c>
      <c r="I102" s="85">
        <v>0.64</v>
      </c>
      <c r="J102" s="8"/>
    </row>
    <row r="103" spans="1:10">
      <c r="A103" s="80">
        <v>200809</v>
      </c>
      <c r="B103" s="81">
        <v>80444012</v>
      </c>
      <c r="C103" s="81">
        <v>80037707</v>
      </c>
      <c r="D103" s="81">
        <v>80037707</v>
      </c>
      <c r="E103" s="81">
        <v>83980048</v>
      </c>
      <c r="F103" s="81">
        <v>67426209</v>
      </c>
      <c r="G103" s="81">
        <v>60756374</v>
      </c>
      <c r="H103" s="81">
        <v>20592645</v>
      </c>
      <c r="I103" s="82">
        <v>0.72</v>
      </c>
      <c r="J103" s="8"/>
    </row>
    <row r="104" spans="1:10">
      <c r="A104" s="83">
        <v>200810</v>
      </c>
      <c r="B104" s="84">
        <v>88734567</v>
      </c>
      <c r="C104" s="84">
        <v>88657301</v>
      </c>
      <c r="D104" s="84">
        <v>88657301</v>
      </c>
      <c r="E104" s="84">
        <v>94046823</v>
      </c>
      <c r="F104" s="84">
        <v>66823957</v>
      </c>
      <c r="G104" s="84">
        <v>59084600</v>
      </c>
      <c r="H104" s="84">
        <v>21405831</v>
      </c>
      <c r="I104" s="85">
        <v>0.63</v>
      </c>
      <c r="J104" s="8"/>
    </row>
    <row r="105" spans="1:10">
      <c r="A105" s="80">
        <v>200811</v>
      </c>
      <c r="B105" s="81">
        <v>76679458</v>
      </c>
      <c r="C105" s="81">
        <v>76055491</v>
      </c>
      <c r="D105" s="81">
        <v>76055491</v>
      </c>
      <c r="E105" s="81">
        <v>81437692</v>
      </c>
      <c r="F105" s="81">
        <v>60281043</v>
      </c>
      <c r="G105" s="81">
        <v>51685283</v>
      </c>
      <c r="H105" s="81">
        <v>20485656</v>
      </c>
      <c r="I105" s="82">
        <v>0.63</v>
      </c>
      <c r="J105" s="8"/>
    </row>
    <row r="106" spans="1:10">
      <c r="A106" s="83">
        <v>200812</v>
      </c>
      <c r="B106" s="84">
        <v>104610630</v>
      </c>
      <c r="C106" s="84">
        <v>105493284</v>
      </c>
      <c r="D106" s="84">
        <v>105493284</v>
      </c>
      <c r="E106" s="84">
        <v>96667784</v>
      </c>
      <c r="F106" s="84">
        <v>60264515</v>
      </c>
      <c r="G106" s="84">
        <v>49751567</v>
      </c>
      <c r="H106" s="84">
        <v>21213708</v>
      </c>
      <c r="I106" s="85">
        <v>0.51</v>
      </c>
      <c r="J106" s="8"/>
    </row>
    <row r="107" spans="1:10">
      <c r="A107" s="80">
        <v>200901</v>
      </c>
      <c r="B107" s="81">
        <v>88504464</v>
      </c>
      <c r="C107" s="81">
        <v>88503880</v>
      </c>
      <c r="D107" s="81">
        <v>88503880</v>
      </c>
      <c r="E107" s="81">
        <v>91064945</v>
      </c>
      <c r="F107" s="81">
        <v>64514542</v>
      </c>
      <c r="G107" s="81">
        <v>58030031</v>
      </c>
      <c r="H107" s="81">
        <v>21640066</v>
      </c>
      <c r="I107" s="82">
        <v>0.64</v>
      </c>
      <c r="J107" s="8"/>
    </row>
    <row r="108" spans="1:10">
      <c r="A108" s="83">
        <v>200902</v>
      </c>
      <c r="B108" s="84">
        <v>86894399</v>
      </c>
      <c r="C108" s="84">
        <v>86894399</v>
      </c>
      <c r="D108" s="84">
        <v>86894399</v>
      </c>
      <c r="E108" s="84">
        <v>82585643</v>
      </c>
      <c r="F108" s="84">
        <v>59796680</v>
      </c>
      <c r="G108" s="84">
        <v>56199931</v>
      </c>
      <c r="H108" s="84">
        <v>19656197</v>
      </c>
      <c r="I108" s="85">
        <v>0.68</v>
      </c>
      <c r="J108" s="8"/>
    </row>
    <row r="109" spans="1:10">
      <c r="A109" s="80">
        <v>200903</v>
      </c>
      <c r="B109" s="81">
        <v>99807136</v>
      </c>
      <c r="C109" s="81">
        <v>99807069</v>
      </c>
      <c r="D109" s="81">
        <v>99807069</v>
      </c>
      <c r="E109" s="81">
        <v>91530012</v>
      </c>
      <c r="F109" s="81">
        <v>62793510</v>
      </c>
      <c r="G109" s="81">
        <v>53781531</v>
      </c>
      <c r="H109" s="81">
        <v>21026263</v>
      </c>
      <c r="I109" s="82">
        <v>0.59</v>
      </c>
      <c r="J109" s="8"/>
    </row>
    <row r="110" spans="1:10">
      <c r="A110" s="83">
        <v>200904</v>
      </c>
      <c r="B110" s="84">
        <v>105848101</v>
      </c>
      <c r="C110" s="84">
        <v>105848126</v>
      </c>
      <c r="D110" s="84">
        <v>105848126</v>
      </c>
      <c r="E110" s="84">
        <v>89477297</v>
      </c>
      <c r="F110" s="84">
        <v>63930735</v>
      </c>
      <c r="G110" s="84">
        <v>61133825</v>
      </c>
      <c r="H110" s="84">
        <v>20903917</v>
      </c>
      <c r="I110" s="85">
        <v>0.68</v>
      </c>
      <c r="J110" s="8"/>
    </row>
    <row r="111" spans="1:10">
      <c r="A111" s="80">
        <v>200905</v>
      </c>
      <c r="B111" s="81">
        <v>111159908</v>
      </c>
      <c r="C111" s="81">
        <v>111159906</v>
      </c>
      <c r="D111" s="81">
        <v>111159906</v>
      </c>
      <c r="E111" s="81">
        <v>93470698</v>
      </c>
      <c r="F111" s="81">
        <v>60593995</v>
      </c>
      <c r="G111" s="81">
        <v>54087644</v>
      </c>
      <c r="H111" s="81">
        <v>21767563</v>
      </c>
      <c r="I111" s="82">
        <v>0.57999999999999996</v>
      </c>
      <c r="J111" s="8"/>
    </row>
    <row r="112" spans="1:10">
      <c r="A112" s="83">
        <v>200906</v>
      </c>
      <c r="B112" s="84">
        <v>128028833</v>
      </c>
      <c r="C112" s="84">
        <v>128028787</v>
      </c>
      <c r="D112" s="84">
        <v>128028787</v>
      </c>
      <c r="E112" s="84">
        <v>93008268</v>
      </c>
      <c r="F112" s="84">
        <v>65402225</v>
      </c>
      <c r="G112" s="84">
        <v>62553570</v>
      </c>
      <c r="H112" s="84">
        <v>21849508</v>
      </c>
      <c r="I112" s="85">
        <v>0.67</v>
      </c>
      <c r="J112" s="8"/>
    </row>
    <row r="113" spans="1:10">
      <c r="A113" s="80">
        <v>200907</v>
      </c>
      <c r="B113" s="81">
        <v>116036082</v>
      </c>
      <c r="C113" s="81">
        <v>116035083</v>
      </c>
      <c r="D113" s="81">
        <v>116035083</v>
      </c>
      <c r="E113" s="81">
        <v>97815773</v>
      </c>
      <c r="F113" s="81">
        <v>68575867</v>
      </c>
      <c r="G113" s="81">
        <v>61302802</v>
      </c>
      <c r="H113" s="81">
        <v>23111188</v>
      </c>
      <c r="I113" s="82">
        <v>0.63</v>
      </c>
      <c r="J113" s="8"/>
    </row>
    <row r="114" spans="1:10">
      <c r="A114" s="83">
        <v>200908</v>
      </c>
      <c r="B114" s="84">
        <v>112246307</v>
      </c>
      <c r="C114" s="84">
        <v>112246184</v>
      </c>
      <c r="D114" s="84">
        <v>112246184</v>
      </c>
      <c r="E114" s="84">
        <v>100885989</v>
      </c>
      <c r="F114" s="84">
        <v>66775654</v>
      </c>
      <c r="G114" s="84">
        <v>61111137</v>
      </c>
      <c r="H114" s="84">
        <v>22779226</v>
      </c>
      <c r="I114" s="85">
        <v>0.61</v>
      </c>
      <c r="J114" s="8"/>
    </row>
    <row r="115" spans="1:10">
      <c r="A115" s="80">
        <v>200909</v>
      </c>
      <c r="B115" s="81">
        <v>105513797</v>
      </c>
      <c r="C115" s="81">
        <v>105513778</v>
      </c>
      <c r="D115" s="81">
        <v>105513778</v>
      </c>
      <c r="E115" s="81">
        <v>99459700</v>
      </c>
      <c r="F115" s="81">
        <v>71683457</v>
      </c>
      <c r="G115" s="81">
        <v>69120924</v>
      </c>
      <c r="H115" s="81">
        <v>23135672</v>
      </c>
      <c r="I115" s="82">
        <v>0.69</v>
      </c>
      <c r="J115" s="8"/>
    </row>
    <row r="116" spans="1:10">
      <c r="A116" s="83">
        <v>200910</v>
      </c>
      <c r="B116" s="84">
        <v>116429794</v>
      </c>
      <c r="C116" s="84">
        <v>116429829</v>
      </c>
      <c r="D116" s="84">
        <v>116429829</v>
      </c>
      <c r="E116" s="84">
        <v>106301850</v>
      </c>
      <c r="F116" s="84">
        <v>68180612</v>
      </c>
      <c r="G116" s="84">
        <v>60388414</v>
      </c>
      <c r="H116" s="84">
        <v>24977098</v>
      </c>
      <c r="I116" s="85">
        <v>0.56999999999999995</v>
      </c>
      <c r="J116" s="8"/>
    </row>
    <row r="117" spans="1:10">
      <c r="A117" s="80">
        <v>200911</v>
      </c>
      <c r="B117" s="81">
        <v>107389338</v>
      </c>
      <c r="C117" s="81">
        <v>107389298</v>
      </c>
      <c r="D117" s="81">
        <v>107389298</v>
      </c>
      <c r="E117" s="81">
        <v>103785903</v>
      </c>
      <c r="F117" s="81">
        <v>68079682</v>
      </c>
      <c r="G117" s="81">
        <v>57032289</v>
      </c>
      <c r="H117" s="81">
        <v>25273586</v>
      </c>
      <c r="I117" s="82">
        <v>0.55000000000000004</v>
      </c>
      <c r="J117" s="8"/>
    </row>
    <row r="118" spans="1:10">
      <c r="A118" s="83">
        <v>200912</v>
      </c>
      <c r="B118" s="84">
        <v>131471873</v>
      </c>
      <c r="C118" s="84">
        <v>131470499</v>
      </c>
      <c r="D118" s="84">
        <v>131470499</v>
      </c>
      <c r="E118" s="84">
        <v>111205652</v>
      </c>
      <c r="F118" s="84">
        <v>57065382</v>
      </c>
      <c r="G118" s="84">
        <v>47985071</v>
      </c>
      <c r="H118" s="84">
        <v>25476626</v>
      </c>
      <c r="I118" s="85">
        <v>0.43</v>
      </c>
      <c r="J118" s="8"/>
    </row>
    <row r="119" spans="1:10">
      <c r="A119" s="80">
        <v>201001</v>
      </c>
      <c r="B119" s="81">
        <v>100666726</v>
      </c>
      <c r="C119" s="81">
        <v>100666257</v>
      </c>
      <c r="D119" s="81">
        <v>100666257</v>
      </c>
      <c r="E119" s="81">
        <v>105281431</v>
      </c>
      <c r="F119" s="81">
        <v>74260787</v>
      </c>
      <c r="G119" s="81">
        <v>71216077</v>
      </c>
      <c r="H119" s="81">
        <v>26572097</v>
      </c>
      <c r="I119" s="82">
        <v>0.68</v>
      </c>
      <c r="J119" s="8"/>
    </row>
    <row r="120" spans="1:10">
      <c r="A120" s="83">
        <v>201002</v>
      </c>
      <c r="B120" s="84">
        <v>98243539</v>
      </c>
      <c r="C120" s="84">
        <v>98243556</v>
      </c>
      <c r="D120" s="84">
        <v>98243556</v>
      </c>
      <c r="E120" s="84">
        <v>102105816</v>
      </c>
      <c r="F120" s="84">
        <v>67753964</v>
      </c>
      <c r="G120" s="84">
        <v>68422191</v>
      </c>
      <c r="H120" s="84">
        <v>24539717</v>
      </c>
      <c r="I120" s="85">
        <v>0.67</v>
      </c>
      <c r="J120" s="8"/>
    </row>
    <row r="121" spans="1:10">
      <c r="A121" s="80">
        <v>201003</v>
      </c>
      <c r="B121" s="81">
        <v>128190476</v>
      </c>
      <c r="C121" s="81">
        <v>128190467</v>
      </c>
      <c r="D121" s="81">
        <v>128190467</v>
      </c>
      <c r="E121" s="81">
        <v>121533063</v>
      </c>
      <c r="F121" s="81">
        <v>87440311</v>
      </c>
      <c r="G121" s="81">
        <v>79667787</v>
      </c>
      <c r="H121" s="81">
        <v>27476663</v>
      </c>
      <c r="I121" s="82">
        <v>0.66</v>
      </c>
      <c r="J121" s="8"/>
    </row>
    <row r="122" spans="1:10">
      <c r="A122" s="83">
        <v>201004</v>
      </c>
      <c r="B122" s="84">
        <v>120240285</v>
      </c>
      <c r="C122" s="84">
        <v>120240285</v>
      </c>
      <c r="D122" s="84">
        <v>120240285</v>
      </c>
      <c r="E122" s="84">
        <v>113446524</v>
      </c>
      <c r="F122" s="84">
        <v>91392386</v>
      </c>
      <c r="G122" s="84">
        <v>74885565</v>
      </c>
      <c r="H122" s="84">
        <v>26955772</v>
      </c>
      <c r="I122" s="85">
        <v>0.66</v>
      </c>
      <c r="J122" s="8"/>
    </row>
    <row r="123" spans="1:10">
      <c r="A123" s="80">
        <v>201005</v>
      </c>
      <c r="B123" s="81">
        <v>125563761</v>
      </c>
      <c r="C123" s="81">
        <v>125563761</v>
      </c>
      <c r="D123" s="81">
        <v>125563761</v>
      </c>
      <c r="E123" s="81">
        <v>118053648</v>
      </c>
      <c r="F123" s="81">
        <v>82418958</v>
      </c>
      <c r="G123" s="81">
        <v>66184759</v>
      </c>
      <c r="H123" s="81">
        <v>27878645</v>
      </c>
      <c r="I123" s="82">
        <v>0.56000000000000005</v>
      </c>
      <c r="J123" s="8"/>
    </row>
    <row r="124" spans="1:10">
      <c r="A124" s="83">
        <v>201006</v>
      </c>
      <c r="B124" s="84">
        <v>143944209</v>
      </c>
      <c r="C124" s="84">
        <v>143947316</v>
      </c>
      <c r="D124" s="84">
        <v>143947316</v>
      </c>
      <c r="E124" s="84">
        <v>115922372</v>
      </c>
      <c r="F124" s="84">
        <v>75701038</v>
      </c>
      <c r="G124" s="84">
        <v>68222920</v>
      </c>
      <c r="H124" s="84">
        <v>27828343</v>
      </c>
      <c r="I124" s="85">
        <v>0.59</v>
      </c>
      <c r="J124" s="8"/>
    </row>
    <row r="125" spans="1:10">
      <c r="A125" s="80">
        <v>201007</v>
      </c>
      <c r="B125" s="81">
        <v>161695707</v>
      </c>
      <c r="C125" s="81">
        <v>161695560</v>
      </c>
      <c r="D125" s="81">
        <v>161695560</v>
      </c>
      <c r="E125" s="81">
        <v>122469536</v>
      </c>
      <c r="F125" s="81">
        <v>85957634</v>
      </c>
      <c r="G125" s="81">
        <v>81596550</v>
      </c>
      <c r="H125" s="81">
        <v>29524752</v>
      </c>
      <c r="I125" s="82">
        <v>0.67</v>
      </c>
      <c r="J125" s="8"/>
    </row>
    <row r="126" spans="1:10">
      <c r="A126" s="83">
        <v>201008</v>
      </c>
      <c r="B126" s="84">
        <v>172905421</v>
      </c>
      <c r="C126" s="84">
        <v>172909801</v>
      </c>
      <c r="D126" s="84">
        <v>172909801</v>
      </c>
      <c r="E126" s="84">
        <v>124782976</v>
      </c>
      <c r="F126" s="84">
        <v>87771731</v>
      </c>
      <c r="G126" s="84">
        <v>79510602</v>
      </c>
      <c r="H126" s="84">
        <v>30569803</v>
      </c>
      <c r="I126" s="85">
        <v>0.64</v>
      </c>
      <c r="J126" s="8"/>
    </row>
    <row r="127" spans="1:10">
      <c r="A127" s="80">
        <v>201009</v>
      </c>
      <c r="B127" s="81">
        <v>149564560</v>
      </c>
      <c r="C127" s="81">
        <v>149564560</v>
      </c>
      <c r="D127" s="81">
        <v>149564560</v>
      </c>
      <c r="E127" s="81">
        <v>126049644</v>
      </c>
      <c r="F127" s="81">
        <v>89056462</v>
      </c>
      <c r="G127" s="81">
        <v>79548086</v>
      </c>
      <c r="H127" s="81">
        <v>30633376</v>
      </c>
      <c r="I127" s="82">
        <v>0.63</v>
      </c>
      <c r="J127" s="8"/>
    </row>
    <row r="128" spans="1:10">
      <c r="A128" s="83">
        <v>201010</v>
      </c>
      <c r="B128" s="84">
        <v>137799705</v>
      </c>
      <c r="C128" s="84">
        <v>137799705</v>
      </c>
      <c r="D128" s="84">
        <v>137799705</v>
      </c>
      <c r="E128" s="84">
        <v>132509889</v>
      </c>
      <c r="F128" s="84">
        <v>90599086</v>
      </c>
      <c r="G128" s="84">
        <v>86804170</v>
      </c>
      <c r="H128" s="84">
        <v>32850362</v>
      </c>
      <c r="I128" s="85">
        <v>0.66</v>
      </c>
      <c r="J128" s="8"/>
    </row>
    <row r="129" spans="1:10">
      <c r="A129" s="80">
        <v>201011</v>
      </c>
      <c r="B129" s="81">
        <v>128936950</v>
      </c>
      <c r="C129" s="81">
        <v>128936950</v>
      </c>
      <c r="D129" s="81">
        <v>128936950</v>
      </c>
      <c r="E129" s="81">
        <v>127737912</v>
      </c>
      <c r="F129" s="81">
        <v>94926618</v>
      </c>
      <c r="G129" s="81">
        <v>84596223</v>
      </c>
      <c r="H129" s="81">
        <v>32073979</v>
      </c>
      <c r="I129" s="82">
        <v>0.66</v>
      </c>
      <c r="J129" s="8"/>
    </row>
    <row r="130" spans="1:10">
      <c r="A130" s="83">
        <v>201012</v>
      </c>
      <c r="B130" s="84">
        <v>155815281</v>
      </c>
      <c r="C130" s="84">
        <v>155815156</v>
      </c>
      <c r="D130" s="84">
        <v>155815156</v>
      </c>
      <c r="E130" s="84">
        <v>138582158</v>
      </c>
      <c r="F130" s="84">
        <v>89047606</v>
      </c>
      <c r="G130" s="84">
        <v>75699594</v>
      </c>
      <c r="H130" s="84">
        <v>33687123</v>
      </c>
      <c r="I130" s="85">
        <v>0.55000000000000004</v>
      </c>
      <c r="J130" s="8"/>
    </row>
    <row r="131" spans="1:10">
      <c r="A131" s="80">
        <v>201101</v>
      </c>
      <c r="B131" s="81">
        <v>106671431</v>
      </c>
      <c r="C131" s="81">
        <v>106671431</v>
      </c>
      <c r="D131" s="81">
        <v>106671431</v>
      </c>
      <c r="E131" s="81">
        <v>121820199</v>
      </c>
      <c r="F131" s="81">
        <v>103712284</v>
      </c>
      <c r="G131" s="81">
        <v>98285738</v>
      </c>
      <c r="H131" s="81">
        <v>34061988</v>
      </c>
      <c r="I131" s="82">
        <v>0.81</v>
      </c>
      <c r="J131" s="8"/>
    </row>
    <row r="132" spans="1:10">
      <c r="A132" s="83">
        <v>201102</v>
      </c>
      <c r="B132" s="84">
        <v>107426230</v>
      </c>
      <c r="C132" s="84">
        <v>107426230</v>
      </c>
      <c r="D132" s="84">
        <v>107426230</v>
      </c>
      <c r="E132" s="84">
        <v>126942466</v>
      </c>
      <c r="F132" s="84">
        <v>91272145</v>
      </c>
      <c r="G132" s="84">
        <v>77078049</v>
      </c>
      <c r="H132" s="84">
        <v>31342561</v>
      </c>
      <c r="I132" s="85">
        <v>0.61</v>
      </c>
      <c r="J132" s="8"/>
    </row>
    <row r="133" spans="1:10">
      <c r="A133" s="80">
        <v>201103</v>
      </c>
      <c r="B133" s="81">
        <v>130879642</v>
      </c>
      <c r="C133" s="81">
        <v>130879642</v>
      </c>
      <c r="D133" s="81">
        <v>130879642</v>
      </c>
      <c r="E133" s="81">
        <v>150571460</v>
      </c>
      <c r="F133" s="81">
        <v>105222310</v>
      </c>
      <c r="G133" s="81">
        <v>95315595</v>
      </c>
      <c r="H133" s="81">
        <v>44207937</v>
      </c>
      <c r="I133" s="82">
        <v>0.63</v>
      </c>
      <c r="J133" s="8"/>
    </row>
    <row r="134" spans="1:10">
      <c r="A134" s="83">
        <v>201104</v>
      </c>
      <c r="B134" s="84">
        <v>123442729</v>
      </c>
      <c r="C134" s="84">
        <v>123442729</v>
      </c>
      <c r="D134" s="84">
        <v>123442729</v>
      </c>
      <c r="E134" s="84">
        <v>126809115</v>
      </c>
      <c r="F134" s="84">
        <v>100089915</v>
      </c>
      <c r="G134" s="84">
        <v>88881775</v>
      </c>
      <c r="H134" s="84">
        <v>35701184</v>
      </c>
      <c r="I134" s="85">
        <v>0.7</v>
      </c>
      <c r="J134" s="8"/>
    </row>
    <row r="135" spans="1:10">
      <c r="A135" s="80">
        <v>201105</v>
      </c>
      <c r="B135" s="81">
        <v>128713387</v>
      </c>
      <c r="C135" s="81">
        <v>128713387</v>
      </c>
      <c r="D135" s="81">
        <v>128713387</v>
      </c>
      <c r="E135" s="81">
        <v>138020496</v>
      </c>
      <c r="F135" s="81">
        <v>114474313</v>
      </c>
      <c r="G135" s="81">
        <v>106387639</v>
      </c>
      <c r="H135" s="81">
        <v>37487092</v>
      </c>
      <c r="I135" s="82">
        <v>0.77</v>
      </c>
      <c r="J135" s="8"/>
    </row>
    <row r="136" spans="1:10">
      <c r="A136" s="83">
        <v>201106</v>
      </c>
      <c r="B136" s="84">
        <v>116866230</v>
      </c>
      <c r="C136" s="84">
        <v>116866230</v>
      </c>
      <c r="D136" s="84">
        <v>116866230</v>
      </c>
      <c r="E136" s="84">
        <v>133576868</v>
      </c>
      <c r="F136" s="84">
        <v>106581133</v>
      </c>
      <c r="G136" s="84">
        <v>83518894</v>
      </c>
      <c r="H136" s="84">
        <v>52336206</v>
      </c>
      <c r="I136" s="85">
        <v>0.63</v>
      </c>
      <c r="J136" s="8"/>
    </row>
    <row r="137" spans="1:10">
      <c r="A137" s="80">
        <v>201107</v>
      </c>
      <c r="B137" s="81">
        <v>121791960</v>
      </c>
      <c r="C137" s="81">
        <v>121791960</v>
      </c>
      <c r="D137" s="81">
        <v>121791960</v>
      </c>
      <c r="E137" s="81">
        <v>133910012</v>
      </c>
      <c r="F137" s="81">
        <v>111526681</v>
      </c>
      <c r="G137" s="81">
        <v>111014396</v>
      </c>
      <c r="H137" s="81">
        <v>41204167</v>
      </c>
      <c r="I137" s="82">
        <v>0.83</v>
      </c>
      <c r="J137" s="8"/>
    </row>
    <row r="138" spans="1:10">
      <c r="A138" s="83">
        <v>201108</v>
      </c>
      <c r="B138" s="84">
        <v>142363213</v>
      </c>
      <c r="C138" s="84">
        <v>145466022</v>
      </c>
      <c r="D138" s="84">
        <v>145466022</v>
      </c>
      <c r="E138" s="84">
        <v>141537110</v>
      </c>
      <c r="F138" s="84">
        <v>104021140</v>
      </c>
      <c r="G138" s="84">
        <v>87748507</v>
      </c>
      <c r="H138" s="84">
        <v>42977879</v>
      </c>
      <c r="I138" s="85">
        <v>0.62</v>
      </c>
      <c r="J138" s="8"/>
    </row>
    <row r="139" spans="1:10">
      <c r="A139" s="80">
        <v>201109</v>
      </c>
      <c r="B139" s="81">
        <v>118402616</v>
      </c>
      <c r="C139" s="81">
        <v>121168943</v>
      </c>
      <c r="D139" s="81">
        <v>121168943</v>
      </c>
      <c r="E139" s="81">
        <v>123462442</v>
      </c>
      <c r="F139" s="81">
        <v>100224606</v>
      </c>
      <c r="G139" s="81">
        <v>88564720</v>
      </c>
      <c r="H139" s="81">
        <v>29917520</v>
      </c>
      <c r="I139" s="82">
        <v>0.72</v>
      </c>
      <c r="J139" s="8"/>
    </row>
    <row r="140" spans="1:10">
      <c r="A140" s="83">
        <v>201110</v>
      </c>
      <c r="B140" s="84">
        <v>114626311</v>
      </c>
      <c r="C140" s="84">
        <v>116480598</v>
      </c>
      <c r="D140" s="84">
        <v>116480598</v>
      </c>
      <c r="E140" s="84">
        <v>123216209</v>
      </c>
      <c r="F140" s="84">
        <v>95909590</v>
      </c>
      <c r="G140" s="84">
        <v>87922091</v>
      </c>
      <c r="H140" s="84">
        <v>38276019</v>
      </c>
      <c r="I140" s="85">
        <v>0.71</v>
      </c>
      <c r="J140" s="8"/>
    </row>
    <row r="141" spans="1:10">
      <c r="A141" s="80">
        <v>201111</v>
      </c>
      <c r="B141" s="81">
        <v>123301467</v>
      </c>
      <c r="C141" s="81">
        <v>125108815</v>
      </c>
      <c r="D141" s="81">
        <v>125108815</v>
      </c>
      <c r="E141" s="81">
        <v>130095133</v>
      </c>
      <c r="F141" s="81">
        <v>90489464</v>
      </c>
      <c r="G141" s="81">
        <v>83603727</v>
      </c>
      <c r="H141" s="81">
        <v>28004626</v>
      </c>
      <c r="I141" s="82">
        <v>0.64</v>
      </c>
      <c r="J141" s="8"/>
    </row>
    <row r="142" spans="1:10">
      <c r="A142" s="83">
        <v>201112</v>
      </c>
      <c r="B142" s="84">
        <v>144216465</v>
      </c>
      <c r="C142" s="84">
        <v>146995398</v>
      </c>
      <c r="D142" s="84">
        <v>146995398</v>
      </c>
      <c r="E142" s="84">
        <v>128375840</v>
      </c>
      <c r="F142" s="84">
        <v>87764396</v>
      </c>
      <c r="G142" s="84">
        <v>79695614</v>
      </c>
      <c r="H142" s="84">
        <v>49586191</v>
      </c>
      <c r="I142" s="85">
        <v>0.62</v>
      </c>
      <c r="J142" s="8"/>
    </row>
    <row r="143" spans="1:10">
      <c r="A143" s="80">
        <v>201201</v>
      </c>
      <c r="B143" s="81">
        <v>115441047</v>
      </c>
      <c r="C143" s="81">
        <v>118326673</v>
      </c>
      <c r="D143" s="81">
        <v>118326673</v>
      </c>
      <c r="E143" s="81">
        <v>123490156</v>
      </c>
      <c r="F143" s="81">
        <v>106182842</v>
      </c>
      <c r="G143" s="81">
        <v>113259694</v>
      </c>
      <c r="H143" s="81">
        <v>39463638</v>
      </c>
      <c r="I143" s="82">
        <v>0.92</v>
      </c>
      <c r="J143" s="8"/>
    </row>
    <row r="144" spans="1:10">
      <c r="A144" s="83">
        <v>201202</v>
      </c>
      <c r="B144" s="84">
        <v>107938084</v>
      </c>
      <c r="C144" s="84">
        <v>110088525</v>
      </c>
      <c r="D144" s="84">
        <v>110088525</v>
      </c>
      <c r="E144" s="84">
        <v>117043550</v>
      </c>
      <c r="F144" s="84">
        <v>91999779</v>
      </c>
      <c r="G144" s="84">
        <v>79838599</v>
      </c>
      <c r="H144" s="84">
        <v>37242828</v>
      </c>
      <c r="I144" s="85">
        <v>0.68</v>
      </c>
      <c r="J144" s="8"/>
    </row>
    <row r="145" spans="1:10">
      <c r="A145" s="80">
        <v>201203</v>
      </c>
      <c r="B145" s="81">
        <v>123210276</v>
      </c>
      <c r="C145" s="81">
        <v>126087164</v>
      </c>
      <c r="D145" s="81">
        <v>126087164</v>
      </c>
      <c r="E145" s="81">
        <v>135840563</v>
      </c>
      <c r="F145" s="81">
        <v>111543945</v>
      </c>
      <c r="G145" s="81">
        <v>82526306</v>
      </c>
      <c r="H145" s="81">
        <v>40144254</v>
      </c>
      <c r="I145" s="82">
        <v>0.61</v>
      </c>
      <c r="J145" s="8"/>
    </row>
    <row r="146" spans="1:10">
      <c r="A146" s="83">
        <v>201204</v>
      </c>
      <c r="B146" s="84">
        <v>119495188</v>
      </c>
      <c r="C146" s="84">
        <v>121878841</v>
      </c>
      <c r="D146" s="84">
        <v>121878841</v>
      </c>
      <c r="E146" s="84">
        <v>122726823</v>
      </c>
      <c r="F146" s="84">
        <v>95074449</v>
      </c>
      <c r="G146" s="84">
        <v>86128597</v>
      </c>
      <c r="H146" s="84">
        <v>36948173</v>
      </c>
      <c r="I146" s="85">
        <v>0.7</v>
      </c>
      <c r="J146" s="8"/>
    </row>
    <row r="147" spans="1:10" ht="13.5" thickBot="1">
      <c r="A147" s="86" t="s">
        <v>15</v>
      </c>
      <c r="B147" s="87">
        <v>11445023792</v>
      </c>
      <c r="C147" s="87">
        <v>11640216216</v>
      </c>
      <c r="D147" s="87">
        <v>11639992360</v>
      </c>
      <c r="E147" s="87">
        <v>11205186020</v>
      </c>
      <c r="F147" s="87">
        <v>8293122635</v>
      </c>
      <c r="G147" s="87">
        <v>7493586752</v>
      </c>
      <c r="H147" s="87">
        <v>2674941531</v>
      </c>
      <c r="I147" s="88">
        <v>0.67</v>
      </c>
    </row>
    <row r="150" spans="1:10">
      <c r="A150" s="89" t="s">
        <v>16</v>
      </c>
      <c r="B150" s="89">
        <v>5118</v>
      </c>
    </row>
    <row r="151" spans="1:10">
      <c r="A151" s="89" t="s">
        <v>17</v>
      </c>
      <c r="B151" s="89">
        <v>531</v>
      </c>
    </row>
    <row r="152" spans="1:10">
      <c r="A152" s="89" t="s">
        <v>18</v>
      </c>
      <c r="B152" s="89">
        <v>200101</v>
      </c>
    </row>
    <row r="153" spans="1:10">
      <c r="A153" s="89" t="s">
        <v>19</v>
      </c>
      <c r="B153" s="89">
        <v>201204</v>
      </c>
    </row>
  </sheetData>
  <pageMargins left="0.78740157499999996" right="0.78740157499999996" top="0.984251969" bottom="0.984251969" header="0.49212598499999999" footer="0.49212598499999999"/>
  <headerFooter alignWithMargins="0"/>
  <legacyDrawing r:id="rId1"/>
  <controls>
    <control shapeId="11265" r:id="rId2" name="Control 1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1"/>
  <dimension ref="A2:H104"/>
  <sheetViews>
    <sheetView showGridLines="0" zoomScale="70" zoomScaleNormal="70" workbookViewId="0">
      <selection activeCell="J4" sqref="J4"/>
    </sheetView>
  </sheetViews>
  <sheetFormatPr defaultRowHeight="15"/>
  <cols>
    <col min="1" max="1" width="11.28515625" bestFit="1" customWidth="1"/>
    <col min="2" max="2" width="22.42578125" bestFit="1" customWidth="1"/>
    <col min="3" max="3" width="22.42578125" customWidth="1"/>
    <col min="4" max="4" width="15.85546875" bestFit="1" customWidth="1"/>
    <col min="5" max="5" width="13.42578125" bestFit="1" customWidth="1"/>
    <col min="6" max="6" width="34.42578125" bestFit="1" customWidth="1"/>
    <col min="7" max="7" width="19.28515625" customWidth="1"/>
    <col min="8" max="8" width="42.42578125" customWidth="1"/>
  </cols>
  <sheetData>
    <row r="2" spans="1:8" ht="15.75" thickBot="1"/>
    <row r="3" spans="1:8" ht="24" thickBot="1">
      <c r="A3" s="97" t="s">
        <v>31</v>
      </c>
      <c r="B3" s="98"/>
      <c r="C3" s="98"/>
      <c r="D3" s="98"/>
      <c r="E3" s="98"/>
      <c r="F3" s="98"/>
      <c r="G3" s="98"/>
      <c r="H3" s="99"/>
    </row>
    <row r="4" spans="1:8" ht="30.75" thickBot="1">
      <c r="A4" s="9" t="s">
        <v>20</v>
      </c>
      <c r="B4" s="9" t="s">
        <v>0</v>
      </c>
      <c r="C4" s="9" t="s">
        <v>28</v>
      </c>
      <c r="D4" s="9" t="s">
        <v>21</v>
      </c>
      <c r="E4" s="9" t="s">
        <v>22</v>
      </c>
      <c r="F4" s="10" t="s">
        <v>23</v>
      </c>
      <c r="G4" s="10" t="s">
        <v>24</v>
      </c>
      <c r="H4" s="10" t="s">
        <v>25</v>
      </c>
    </row>
    <row r="5" spans="1:8">
      <c r="A5" s="11" t="s">
        <v>29</v>
      </c>
      <c r="B5" s="11">
        <v>1</v>
      </c>
      <c r="C5" s="12" t="s">
        <v>26</v>
      </c>
      <c r="D5" s="13">
        <v>14844</v>
      </c>
      <c r="E5" s="13">
        <v>31382</v>
      </c>
      <c r="F5" s="14">
        <v>852011</v>
      </c>
      <c r="G5" s="14">
        <v>381446</v>
      </c>
      <c r="H5" s="14">
        <v>354084</v>
      </c>
    </row>
    <row r="6" spans="1:8">
      <c r="A6" s="15" t="s">
        <v>30</v>
      </c>
      <c r="B6" s="15">
        <f>B5+1</f>
        <v>2</v>
      </c>
      <c r="C6" s="16" t="s">
        <v>26</v>
      </c>
      <c r="D6" s="17">
        <v>15457</v>
      </c>
      <c r="E6" s="17">
        <v>31382</v>
      </c>
      <c r="F6" s="18">
        <v>868159</v>
      </c>
      <c r="G6" s="18">
        <v>455585</v>
      </c>
      <c r="H6" s="18">
        <v>396977</v>
      </c>
    </row>
    <row r="7" spans="1:8">
      <c r="A7" s="15" t="s">
        <v>29</v>
      </c>
      <c r="B7" s="15">
        <f t="shared" ref="B7:B70" si="0">B6+1</f>
        <v>3</v>
      </c>
      <c r="C7" s="16" t="s">
        <v>26</v>
      </c>
      <c r="D7" s="17">
        <v>16861</v>
      </c>
      <c r="E7" s="17">
        <v>31382</v>
      </c>
      <c r="F7" s="18">
        <v>993231</v>
      </c>
      <c r="G7" s="18">
        <v>330903</v>
      </c>
      <c r="H7" s="18">
        <v>342272</v>
      </c>
    </row>
    <row r="8" spans="1:8">
      <c r="A8" s="15" t="s">
        <v>29</v>
      </c>
      <c r="B8" s="15">
        <f t="shared" si="0"/>
        <v>4</v>
      </c>
      <c r="C8" s="16" t="s">
        <v>27</v>
      </c>
      <c r="D8" s="17">
        <v>13344</v>
      </c>
      <c r="E8" s="17">
        <v>31382</v>
      </c>
      <c r="F8" s="18">
        <v>977994</v>
      </c>
      <c r="G8" s="18">
        <v>447928</v>
      </c>
      <c r="H8" s="18">
        <v>374774</v>
      </c>
    </row>
    <row r="9" spans="1:8">
      <c r="A9" s="15" t="s">
        <v>30</v>
      </c>
      <c r="B9" s="15">
        <f t="shared" si="0"/>
        <v>5</v>
      </c>
      <c r="C9" s="16" t="s">
        <v>26</v>
      </c>
      <c r="D9" s="17">
        <v>18400</v>
      </c>
      <c r="E9" s="17">
        <v>31382</v>
      </c>
      <c r="F9" s="18">
        <v>994757</v>
      </c>
      <c r="G9" s="18">
        <v>485402</v>
      </c>
      <c r="H9" s="18">
        <v>326102</v>
      </c>
    </row>
    <row r="10" spans="1:8">
      <c r="A10" s="15" t="s">
        <v>30</v>
      </c>
      <c r="B10" s="15">
        <f t="shared" si="0"/>
        <v>6</v>
      </c>
      <c r="C10" s="16" t="s">
        <v>26</v>
      </c>
      <c r="D10" s="17">
        <v>10361</v>
      </c>
      <c r="E10" s="17">
        <v>31382</v>
      </c>
      <c r="F10" s="18">
        <v>880471</v>
      </c>
      <c r="G10" s="18">
        <v>348898</v>
      </c>
      <c r="H10" s="18">
        <v>375697</v>
      </c>
    </row>
    <row r="11" spans="1:8">
      <c r="A11" s="15" t="s">
        <v>29</v>
      </c>
      <c r="B11" s="15">
        <f t="shared" si="0"/>
        <v>7</v>
      </c>
      <c r="C11" s="16" t="s">
        <v>26</v>
      </c>
      <c r="D11" s="17">
        <v>12985</v>
      </c>
      <c r="E11" s="17">
        <v>31382</v>
      </c>
      <c r="F11" s="18">
        <v>861075</v>
      </c>
      <c r="G11" s="18">
        <v>469119</v>
      </c>
      <c r="H11" s="18">
        <v>317126</v>
      </c>
    </row>
    <row r="12" spans="1:8">
      <c r="A12" s="15" t="s">
        <v>30</v>
      </c>
      <c r="B12" s="15">
        <f t="shared" si="0"/>
        <v>8</v>
      </c>
      <c r="C12" s="16" t="s">
        <v>26</v>
      </c>
      <c r="D12" s="17">
        <v>14931</v>
      </c>
      <c r="E12" s="17">
        <v>31382</v>
      </c>
      <c r="F12" s="18">
        <v>888492</v>
      </c>
      <c r="G12" s="18">
        <v>338370</v>
      </c>
      <c r="H12" s="18">
        <v>380705</v>
      </c>
    </row>
    <row r="13" spans="1:8">
      <c r="A13" s="15" t="s">
        <v>29</v>
      </c>
      <c r="B13" s="15">
        <f t="shared" si="0"/>
        <v>9</v>
      </c>
      <c r="C13" s="16" t="s">
        <v>26</v>
      </c>
      <c r="D13" s="17">
        <v>12490</v>
      </c>
      <c r="E13" s="17">
        <v>31413</v>
      </c>
      <c r="F13" s="18">
        <v>837792</v>
      </c>
      <c r="G13" s="18">
        <v>362124</v>
      </c>
      <c r="H13" s="18">
        <v>320579</v>
      </c>
    </row>
    <row r="14" spans="1:8">
      <c r="A14" s="15" t="s">
        <v>29</v>
      </c>
      <c r="B14" s="15">
        <f t="shared" si="0"/>
        <v>10</v>
      </c>
      <c r="C14" s="16" t="s">
        <v>26</v>
      </c>
      <c r="D14" s="17">
        <v>15770</v>
      </c>
      <c r="E14" s="17">
        <v>31382</v>
      </c>
      <c r="F14" s="18">
        <v>827572</v>
      </c>
      <c r="G14" s="18">
        <v>381651</v>
      </c>
      <c r="H14" s="18">
        <v>339876</v>
      </c>
    </row>
    <row r="15" spans="1:8">
      <c r="A15" s="15" t="s">
        <v>30</v>
      </c>
      <c r="B15" s="15">
        <f t="shared" si="0"/>
        <v>11</v>
      </c>
      <c r="C15" s="16" t="s">
        <v>27</v>
      </c>
      <c r="D15" s="17">
        <v>12107</v>
      </c>
      <c r="E15" s="17">
        <v>31382</v>
      </c>
      <c r="F15" s="18">
        <v>842489</v>
      </c>
      <c r="G15" s="18">
        <v>456906</v>
      </c>
      <c r="H15" s="18">
        <v>336467</v>
      </c>
    </row>
    <row r="16" spans="1:8">
      <c r="A16" s="15" t="s">
        <v>30</v>
      </c>
      <c r="B16" s="15">
        <f t="shared" si="0"/>
        <v>12</v>
      </c>
      <c r="C16" s="16" t="s">
        <v>26</v>
      </c>
      <c r="D16" s="17">
        <v>7813</v>
      </c>
      <c r="E16" s="17">
        <v>31382</v>
      </c>
      <c r="F16" s="18">
        <v>909510</v>
      </c>
      <c r="G16" s="18">
        <v>343721</v>
      </c>
      <c r="H16" s="18">
        <v>366296</v>
      </c>
    </row>
    <row r="17" spans="1:8">
      <c r="A17" s="15" t="s">
        <v>29</v>
      </c>
      <c r="B17" s="15">
        <f t="shared" si="0"/>
        <v>13</v>
      </c>
      <c r="C17" s="16" t="s">
        <v>27</v>
      </c>
      <c r="D17" s="17">
        <v>7107</v>
      </c>
      <c r="E17" s="17">
        <v>31413</v>
      </c>
      <c r="F17" s="18">
        <v>927275</v>
      </c>
      <c r="G17" s="18">
        <v>472326</v>
      </c>
      <c r="H17" s="18">
        <v>313242</v>
      </c>
    </row>
    <row r="18" spans="1:8">
      <c r="A18" s="15" t="s">
        <v>30</v>
      </c>
      <c r="B18" s="15">
        <f t="shared" si="0"/>
        <v>14</v>
      </c>
      <c r="C18" s="16" t="s">
        <v>27</v>
      </c>
      <c r="D18" s="17">
        <v>12941</v>
      </c>
      <c r="E18" s="17">
        <v>31413</v>
      </c>
      <c r="F18" s="18">
        <v>876354</v>
      </c>
      <c r="G18" s="18">
        <v>483682</v>
      </c>
      <c r="H18" s="18">
        <v>319342</v>
      </c>
    </row>
    <row r="19" spans="1:8">
      <c r="A19" s="15" t="s">
        <v>29</v>
      </c>
      <c r="B19" s="15">
        <f t="shared" si="0"/>
        <v>15</v>
      </c>
      <c r="C19" s="16" t="s">
        <v>26</v>
      </c>
      <c r="D19" s="17">
        <v>13801</v>
      </c>
      <c r="E19" s="17">
        <v>31382</v>
      </c>
      <c r="F19" s="18">
        <v>912065</v>
      </c>
      <c r="G19" s="18">
        <v>376604</v>
      </c>
      <c r="H19" s="18">
        <v>327841</v>
      </c>
    </row>
    <row r="20" spans="1:8">
      <c r="A20" s="15" t="s">
        <v>29</v>
      </c>
      <c r="B20" s="15">
        <f t="shared" si="0"/>
        <v>16</v>
      </c>
      <c r="C20" s="16" t="s">
        <v>26</v>
      </c>
      <c r="D20" s="17">
        <v>11650</v>
      </c>
      <c r="E20" s="17">
        <v>31413</v>
      </c>
      <c r="F20" s="18">
        <v>933026</v>
      </c>
      <c r="G20" s="18">
        <v>393806</v>
      </c>
      <c r="H20" s="18">
        <v>309251</v>
      </c>
    </row>
    <row r="21" spans="1:8">
      <c r="A21" s="15" t="s">
        <v>30</v>
      </c>
      <c r="B21" s="15">
        <f t="shared" si="0"/>
        <v>17</v>
      </c>
      <c r="C21" s="16" t="s">
        <v>26</v>
      </c>
      <c r="D21" s="17">
        <v>11967</v>
      </c>
      <c r="E21" s="17">
        <v>31413</v>
      </c>
      <c r="F21" s="18">
        <v>867170</v>
      </c>
      <c r="G21" s="18">
        <v>356346</v>
      </c>
      <c r="H21" s="18">
        <v>363941</v>
      </c>
    </row>
    <row r="22" spans="1:8">
      <c r="A22" s="15" t="s">
        <v>30</v>
      </c>
      <c r="B22" s="15">
        <f t="shared" si="0"/>
        <v>18</v>
      </c>
      <c r="C22" s="16" t="s">
        <v>27</v>
      </c>
      <c r="D22" s="17">
        <v>12236</v>
      </c>
      <c r="E22" s="17">
        <v>31413</v>
      </c>
      <c r="F22" s="18">
        <v>995082</v>
      </c>
      <c r="G22" s="18">
        <v>389776</v>
      </c>
      <c r="H22" s="18">
        <v>364368</v>
      </c>
    </row>
    <row r="23" spans="1:8">
      <c r="A23" s="15" t="s">
        <v>29</v>
      </c>
      <c r="B23" s="15">
        <f t="shared" si="0"/>
        <v>19</v>
      </c>
      <c r="C23" s="16" t="s">
        <v>26</v>
      </c>
      <c r="D23" s="17">
        <v>14494</v>
      </c>
      <c r="E23" s="17">
        <v>31413</v>
      </c>
      <c r="F23" s="18">
        <v>916524</v>
      </c>
      <c r="G23" s="18">
        <v>446949</v>
      </c>
      <c r="H23" s="18">
        <v>322379</v>
      </c>
    </row>
    <row r="24" spans="1:8">
      <c r="A24" s="15" t="s">
        <v>30</v>
      </c>
      <c r="B24" s="15">
        <f t="shared" si="0"/>
        <v>20</v>
      </c>
      <c r="C24" s="16" t="s">
        <v>27</v>
      </c>
      <c r="D24" s="17">
        <v>13667</v>
      </c>
      <c r="E24" s="17">
        <v>31413</v>
      </c>
      <c r="F24" s="18">
        <v>807174</v>
      </c>
      <c r="G24" s="18">
        <v>382277</v>
      </c>
      <c r="H24" s="18">
        <v>371484</v>
      </c>
    </row>
    <row r="25" spans="1:8">
      <c r="A25" s="15" t="s">
        <v>29</v>
      </c>
      <c r="B25" s="15">
        <f t="shared" si="0"/>
        <v>21</v>
      </c>
      <c r="C25" s="16" t="s">
        <v>26</v>
      </c>
      <c r="D25" s="17">
        <v>9600</v>
      </c>
      <c r="E25" s="17">
        <v>31413</v>
      </c>
      <c r="F25" s="18">
        <v>955657</v>
      </c>
      <c r="G25" s="18">
        <v>358980</v>
      </c>
      <c r="H25" s="18">
        <v>335220</v>
      </c>
    </row>
    <row r="26" spans="1:8">
      <c r="A26" s="15" t="s">
        <v>29</v>
      </c>
      <c r="B26" s="15">
        <f t="shared" si="0"/>
        <v>22</v>
      </c>
      <c r="C26" s="16" t="s">
        <v>26</v>
      </c>
      <c r="D26" s="17">
        <v>15307</v>
      </c>
      <c r="E26" s="17">
        <v>31444</v>
      </c>
      <c r="F26" s="18">
        <v>866537</v>
      </c>
      <c r="G26" s="18">
        <v>433631</v>
      </c>
      <c r="H26" s="18">
        <v>336877</v>
      </c>
    </row>
    <row r="27" spans="1:8">
      <c r="A27" s="15" t="s">
        <v>30</v>
      </c>
      <c r="B27" s="15">
        <f t="shared" si="0"/>
        <v>23</v>
      </c>
      <c r="C27" s="16" t="s">
        <v>27</v>
      </c>
      <c r="D27" s="17">
        <v>11469</v>
      </c>
      <c r="E27" s="17">
        <v>31444</v>
      </c>
      <c r="F27" s="18">
        <v>857053</v>
      </c>
      <c r="G27" s="18">
        <v>312872</v>
      </c>
      <c r="H27" s="18">
        <v>357036</v>
      </c>
    </row>
    <row r="28" spans="1:8">
      <c r="A28" s="15" t="s">
        <v>30</v>
      </c>
      <c r="B28" s="15">
        <f t="shared" si="0"/>
        <v>24</v>
      </c>
      <c r="C28" s="16" t="s">
        <v>26</v>
      </c>
      <c r="D28" s="17">
        <v>13752</v>
      </c>
      <c r="E28" s="17">
        <v>31413</v>
      </c>
      <c r="F28" s="18">
        <v>916296</v>
      </c>
      <c r="G28" s="18">
        <v>334136</v>
      </c>
      <c r="H28" s="18">
        <v>397812</v>
      </c>
    </row>
    <row r="29" spans="1:8">
      <c r="A29" s="15" t="s">
        <v>29</v>
      </c>
      <c r="B29" s="15">
        <f t="shared" si="0"/>
        <v>25</v>
      </c>
      <c r="C29" s="16" t="s">
        <v>26</v>
      </c>
      <c r="D29" s="17">
        <v>15973</v>
      </c>
      <c r="E29" s="17">
        <v>31444</v>
      </c>
      <c r="F29" s="18">
        <v>915537</v>
      </c>
      <c r="G29" s="18">
        <v>468506</v>
      </c>
      <c r="H29" s="18">
        <v>330740</v>
      </c>
    </row>
    <row r="30" spans="1:8">
      <c r="A30" s="15" t="s">
        <v>30</v>
      </c>
      <c r="B30" s="15">
        <f t="shared" si="0"/>
        <v>26</v>
      </c>
      <c r="C30" s="16" t="s">
        <v>27</v>
      </c>
      <c r="D30" s="17">
        <v>14939</v>
      </c>
      <c r="E30" s="17">
        <v>31444</v>
      </c>
      <c r="F30" s="18">
        <v>961557</v>
      </c>
      <c r="G30" s="18">
        <v>488780</v>
      </c>
      <c r="H30" s="18">
        <v>364304</v>
      </c>
    </row>
    <row r="31" spans="1:8">
      <c r="A31" s="15" t="s">
        <v>29</v>
      </c>
      <c r="B31" s="15">
        <f t="shared" si="0"/>
        <v>27</v>
      </c>
      <c r="C31" s="16" t="s">
        <v>26</v>
      </c>
      <c r="D31" s="17">
        <v>16927</v>
      </c>
      <c r="E31" s="17">
        <v>31444</v>
      </c>
      <c r="F31" s="18">
        <v>814805</v>
      </c>
      <c r="G31" s="18">
        <v>433819</v>
      </c>
      <c r="H31" s="18">
        <v>370695</v>
      </c>
    </row>
    <row r="32" spans="1:8">
      <c r="A32" s="15" t="s">
        <v>29</v>
      </c>
      <c r="B32" s="15">
        <f t="shared" si="0"/>
        <v>28</v>
      </c>
      <c r="C32" s="16" t="s">
        <v>26</v>
      </c>
      <c r="D32" s="17">
        <v>10820</v>
      </c>
      <c r="E32" s="17">
        <v>31444</v>
      </c>
      <c r="F32" s="18">
        <v>921012</v>
      </c>
      <c r="G32" s="18">
        <v>493432</v>
      </c>
      <c r="H32" s="18">
        <v>393034</v>
      </c>
    </row>
    <row r="33" spans="1:8">
      <c r="A33" s="15" t="s">
        <v>30</v>
      </c>
      <c r="B33" s="15">
        <f t="shared" si="0"/>
        <v>29</v>
      </c>
      <c r="C33" s="16" t="s">
        <v>26</v>
      </c>
      <c r="D33" s="17">
        <v>9143</v>
      </c>
      <c r="E33" s="17">
        <v>31472</v>
      </c>
      <c r="F33" s="18">
        <v>915883</v>
      </c>
      <c r="G33" s="18">
        <v>387091</v>
      </c>
      <c r="H33" s="18">
        <v>319345</v>
      </c>
    </row>
    <row r="34" spans="1:8">
      <c r="A34" s="15" t="s">
        <v>30</v>
      </c>
      <c r="B34" s="15">
        <f t="shared" si="0"/>
        <v>30</v>
      </c>
      <c r="C34" s="16" t="s">
        <v>26</v>
      </c>
      <c r="D34" s="17">
        <v>16532</v>
      </c>
      <c r="E34" s="17">
        <v>31472</v>
      </c>
      <c r="F34" s="18">
        <v>976523</v>
      </c>
      <c r="G34" s="18">
        <v>414601</v>
      </c>
      <c r="H34" s="18">
        <v>310661</v>
      </c>
    </row>
    <row r="35" spans="1:8">
      <c r="A35" s="15" t="s">
        <v>29</v>
      </c>
      <c r="B35" s="15">
        <f t="shared" si="0"/>
        <v>31</v>
      </c>
      <c r="C35" s="16" t="s">
        <v>26</v>
      </c>
      <c r="D35" s="17">
        <v>15134</v>
      </c>
      <c r="E35" s="17">
        <v>31472</v>
      </c>
      <c r="F35" s="18">
        <v>907807</v>
      </c>
      <c r="G35" s="18">
        <v>470148</v>
      </c>
      <c r="H35" s="18">
        <v>319375</v>
      </c>
    </row>
    <row r="36" spans="1:8">
      <c r="A36" s="15" t="s">
        <v>30</v>
      </c>
      <c r="B36" s="15">
        <f t="shared" si="0"/>
        <v>32</v>
      </c>
      <c r="C36" s="16" t="s">
        <v>26</v>
      </c>
      <c r="D36" s="17">
        <v>13073</v>
      </c>
      <c r="E36" s="17">
        <v>31472</v>
      </c>
      <c r="F36" s="18">
        <v>927278</v>
      </c>
      <c r="G36" s="18">
        <v>412884</v>
      </c>
      <c r="H36" s="18">
        <v>334741</v>
      </c>
    </row>
    <row r="37" spans="1:8">
      <c r="A37" s="15" t="s">
        <v>29</v>
      </c>
      <c r="B37" s="15">
        <f t="shared" si="0"/>
        <v>33</v>
      </c>
      <c r="C37" s="16" t="s">
        <v>27</v>
      </c>
      <c r="D37" s="17">
        <v>7365</v>
      </c>
      <c r="E37" s="17">
        <v>31472</v>
      </c>
      <c r="F37" s="18">
        <v>866109</v>
      </c>
      <c r="G37" s="18">
        <v>446107</v>
      </c>
      <c r="H37" s="18">
        <v>319683</v>
      </c>
    </row>
    <row r="38" spans="1:8">
      <c r="A38" s="15" t="s">
        <v>29</v>
      </c>
      <c r="B38" s="15">
        <f t="shared" si="0"/>
        <v>34</v>
      </c>
      <c r="C38" s="16" t="s">
        <v>26</v>
      </c>
      <c r="D38" s="17">
        <v>15538</v>
      </c>
      <c r="E38" s="17">
        <v>31503</v>
      </c>
      <c r="F38" s="18">
        <v>864843</v>
      </c>
      <c r="G38" s="18">
        <v>374109</v>
      </c>
      <c r="H38" s="18">
        <v>331380</v>
      </c>
    </row>
    <row r="39" spans="1:8">
      <c r="A39" s="15" t="s">
        <v>30</v>
      </c>
      <c r="B39" s="15">
        <f t="shared" si="0"/>
        <v>35</v>
      </c>
      <c r="C39" s="16" t="s">
        <v>26</v>
      </c>
      <c r="D39" s="17">
        <v>8494</v>
      </c>
      <c r="E39" s="17">
        <v>31472</v>
      </c>
      <c r="F39" s="18">
        <v>990256</v>
      </c>
      <c r="G39" s="18">
        <v>399384</v>
      </c>
      <c r="H39" s="18">
        <v>357281</v>
      </c>
    </row>
    <row r="40" spans="1:8">
      <c r="A40" s="15" t="s">
        <v>30</v>
      </c>
      <c r="B40" s="15">
        <f t="shared" si="0"/>
        <v>36</v>
      </c>
      <c r="C40" s="16" t="s">
        <v>26</v>
      </c>
      <c r="D40" s="17">
        <v>6845</v>
      </c>
      <c r="E40" s="17">
        <v>31503</v>
      </c>
      <c r="F40" s="18">
        <v>919677</v>
      </c>
      <c r="G40" s="18">
        <v>353353</v>
      </c>
      <c r="H40" s="18">
        <v>368334</v>
      </c>
    </row>
    <row r="41" spans="1:8">
      <c r="A41" s="15" t="s">
        <v>29</v>
      </c>
      <c r="B41" s="15">
        <f t="shared" si="0"/>
        <v>37</v>
      </c>
      <c r="C41" s="16" t="s">
        <v>26</v>
      </c>
      <c r="D41" s="17">
        <v>14292</v>
      </c>
      <c r="E41" s="17">
        <v>31503</v>
      </c>
      <c r="F41" s="18">
        <v>910806</v>
      </c>
      <c r="G41" s="18">
        <v>442268</v>
      </c>
      <c r="H41" s="18">
        <v>390100</v>
      </c>
    </row>
    <row r="42" spans="1:8">
      <c r="A42" s="15" t="s">
        <v>30</v>
      </c>
      <c r="B42" s="15">
        <f t="shared" si="0"/>
        <v>38</v>
      </c>
      <c r="C42" s="16" t="s">
        <v>26</v>
      </c>
      <c r="D42" s="17">
        <v>17473</v>
      </c>
      <c r="E42" s="17">
        <v>31503</v>
      </c>
      <c r="F42" s="18">
        <v>812596</v>
      </c>
      <c r="G42" s="18">
        <v>427127</v>
      </c>
      <c r="H42" s="18">
        <v>369843</v>
      </c>
    </row>
    <row r="43" spans="1:8">
      <c r="A43" s="15" t="s">
        <v>29</v>
      </c>
      <c r="B43" s="15">
        <f t="shared" si="0"/>
        <v>39</v>
      </c>
      <c r="C43" s="16" t="s">
        <v>26</v>
      </c>
      <c r="D43" s="17">
        <v>13393</v>
      </c>
      <c r="E43" s="17">
        <v>31503</v>
      </c>
      <c r="F43" s="18">
        <v>893062</v>
      </c>
      <c r="G43" s="18">
        <v>453366</v>
      </c>
      <c r="H43" s="18">
        <v>346306</v>
      </c>
    </row>
    <row r="44" spans="1:8">
      <c r="A44" s="15" t="s">
        <v>29</v>
      </c>
      <c r="B44" s="15">
        <f t="shared" si="0"/>
        <v>40</v>
      </c>
      <c r="C44" s="16" t="s">
        <v>26</v>
      </c>
      <c r="D44" s="17">
        <v>13266</v>
      </c>
      <c r="E44" s="17">
        <v>31503</v>
      </c>
      <c r="F44" s="18">
        <v>965159</v>
      </c>
      <c r="G44" s="18">
        <v>422284</v>
      </c>
      <c r="H44" s="18">
        <v>357199</v>
      </c>
    </row>
    <row r="45" spans="1:8">
      <c r="A45" s="15" t="s">
        <v>30</v>
      </c>
      <c r="B45" s="15">
        <f t="shared" si="0"/>
        <v>41</v>
      </c>
      <c r="C45" s="16" t="s">
        <v>26</v>
      </c>
      <c r="D45" s="17">
        <v>17326</v>
      </c>
      <c r="E45" s="17">
        <v>31503</v>
      </c>
      <c r="F45" s="18">
        <v>875941</v>
      </c>
      <c r="G45" s="18">
        <v>468350</v>
      </c>
      <c r="H45" s="18">
        <v>338889</v>
      </c>
    </row>
    <row r="46" spans="1:8">
      <c r="A46" s="15" t="s">
        <v>30</v>
      </c>
      <c r="B46" s="15">
        <f t="shared" si="0"/>
        <v>42</v>
      </c>
      <c r="C46" s="16" t="s">
        <v>26</v>
      </c>
      <c r="D46" s="17">
        <v>18822</v>
      </c>
      <c r="E46" s="17">
        <v>31503</v>
      </c>
      <c r="F46" s="18">
        <v>981439</v>
      </c>
      <c r="G46" s="18">
        <v>387285</v>
      </c>
      <c r="H46" s="18">
        <v>331370</v>
      </c>
    </row>
    <row r="47" spans="1:8">
      <c r="A47" s="15" t="s">
        <v>29</v>
      </c>
      <c r="B47" s="15">
        <f t="shared" si="0"/>
        <v>43</v>
      </c>
      <c r="C47" s="16" t="s">
        <v>26</v>
      </c>
      <c r="D47" s="17">
        <v>9783</v>
      </c>
      <c r="E47" s="17">
        <v>31503</v>
      </c>
      <c r="F47" s="18">
        <v>999958</v>
      </c>
      <c r="G47" s="18">
        <v>384549</v>
      </c>
      <c r="H47" s="18">
        <v>306909</v>
      </c>
    </row>
    <row r="48" spans="1:8">
      <c r="A48" s="15" t="s">
        <v>30</v>
      </c>
      <c r="B48" s="15">
        <f t="shared" si="0"/>
        <v>44</v>
      </c>
      <c r="C48" s="16" t="s">
        <v>27</v>
      </c>
      <c r="D48" s="17">
        <v>12584</v>
      </c>
      <c r="E48" s="17">
        <v>31503</v>
      </c>
      <c r="F48" s="18">
        <v>892922</v>
      </c>
      <c r="G48" s="18">
        <v>350463</v>
      </c>
      <c r="H48" s="18">
        <v>366809</v>
      </c>
    </row>
    <row r="49" spans="1:8">
      <c r="A49" s="15" t="s">
        <v>29</v>
      </c>
      <c r="B49" s="15">
        <f t="shared" si="0"/>
        <v>45</v>
      </c>
      <c r="C49" s="16" t="s">
        <v>26</v>
      </c>
      <c r="D49" s="17">
        <v>11143</v>
      </c>
      <c r="E49" s="17">
        <v>31503</v>
      </c>
      <c r="F49" s="18">
        <v>909021</v>
      </c>
      <c r="G49" s="18">
        <v>339181</v>
      </c>
      <c r="H49" s="18">
        <v>338272</v>
      </c>
    </row>
    <row r="50" spans="1:8">
      <c r="A50" s="15" t="s">
        <v>29</v>
      </c>
      <c r="B50" s="15">
        <f t="shared" si="0"/>
        <v>46</v>
      </c>
      <c r="C50" s="16" t="s">
        <v>26</v>
      </c>
      <c r="D50" s="17">
        <v>13784</v>
      </c>
      <c r="E50" s="17">
        <v>31503</v>
      </c>
      <c r="F50" s="18">
        <v>996371</v>
      </c>
      <c r="G50" s="18">
        <v>367944</v>
      </c>
      <c r="H50" s="18">
        <v>390358</v>
      </c>
    </row>
    <row r="51" spans="1:8">
      <c r="A51" s="15" t="s">
        <v>30</v>
      </c>
      <c r="B51" s="15">
        <f t="shared" si="0"/>
        <v>47</v>
      </c>
      <c r="C51" s="16" t="s">
        <v>26</v>
      </c>
      <c r="D51" s="17">
        <v>13401</v>
      </c>
      <c r="E51" s="17">
        <v>31503</v>
      </c>
      <c r="F51" s="18">
        <v>857851</v>
      </c>
      <c r="G51" s="18">
        <v>482145</v>
      </c>
      <c r="H51" s="18">
        <v>398885</v>
      </c>
    </row>
    <row r="52" spans="1:8">
      <c r="A52" s="15" t="s">
        <v>30</v>
      </c>
      <c r="B52" s="15">
        <f t="shared" si="0"/>
        <v>48</v>
      </c>
      <c r="C52" s="16" t="s">
        <v>27</v>
      </c>
      <c r="D52" s="17">
        <v>15829</v>
      </c>
      <c r="E52" s="17">
        <v>31533</v>
      </c>
      <c r="F52" s="18">
        <v>873326</v>
      </c>
      <c r="G52" s="18">
        <v>369311</v>
      </c>
      <c r="H52" s="18">
        <v>318104</v>
      </c>
    </row>
    <row r="53" spans="1:8">
      <c r="A53" s="15" t="s">
        <v>29</v>
      </c>
      <c r="B53" s="15">
        <f t="shared" si="0"/>
        <v>49</v>
      </c>
      <c r="C53" s="16" t="s">
        <v>26</v>
      </c>
      <c r="D53" s="17">
        <v>11000</v>
      </c>
      <c r="E53" s="17">
        <v>31503</v>
      </c>
      <c r="F53" s="18">
        <v>890136</v>
      </c>
      <c r="G53" s="18">
        <v>422113</v>
      </c>
      <c r="H53" s="18">
        <v>307550</v>
      </c>
    </row>
    <row r="54" spans="1:8">
      <c r="A54" s="15" t="s">
        <v>30</v>
      </c>
      <c r="B54" s="15">
        <f t="shared" si="0"/>
        <v>50</v>
      </c>
      <c r="C54" s="16" t="s">
        <v>26</v>
      </c>
      <c r="D54" s="17">
        <v>16364</v>
      </c>
      <c r="E54" s="17">
        <v>31533</v>
      </c>
      <c r="F54" s="18">
        <v>967190</v>
      </c>
      <c r="G54" s="18">
        <v>352623</v>
      </c>
      <c r="H54" s="18">
        <v>367611</v>
      </c>
    </row>
    <row r="55" spans="1:8">
      <c r="A55" s="15" t="s">
        <v>29</v>
      </c>
      <c r="B55" s="15">
        <f t="shared" si="0"/>
        <v>51</v>
      </c>
      <c r="C55" s="16" t="s">
        <v>26</v>
      </c>
      <c r="D55" s="17">
        <v>13806</v>
      </c>
      <c r="E55" s="17">
        <v>31503</v>
      </c>
      <c r="F55" s="18">
        <v>974508</v>
      </c>
      <c r="G55" s="18">
        <v>468449</v>
      </c>
      <c r="H55" s="18">
        <v>342507</v>
      </c>
    </row>
    <row r="56" spans="1:8">
      <c r="A56" s="15" t="s">
        <v>29</v>
      </c>
      <c r="B56" s="15">
        <f t="shared" si="0"/>
        <v>52</v>
      </c>
      <c r="C56" s="16" t="s">
        <v>26</v>
      </c>
      <c r="D56" s="17">
        <v>14082</v>
      </c>
      <c r="E56" s="17">
        <v>31533</v>
      </c>
      <c r="F56" s="18">
        <v>862304</v>
      </c>
      <c r="G56" s="18">
        <v>344308</v>
      </c>
      <c r="H56" s="18">
        <v>315230</v>
      </c>
    </row>
    <row r="57" spans="1:8">
      <c r="A57" s="15" t="s">
        <v>30</v>
      </c>
      <c r="B57" s="15">
        <f t="shared" si="0"/>
        <v>53</v>
      </c>
      <c r="C57" s="16" t="s">
        <v>27</v>
      </c>
      <c r="D57" s="17">
        <v>15423</v>
      </c>
      <c r="E57" s="17">
        <v>31533</v>
      </c>
      <c r="F57" s="18">
        <v>882433</v>
      </c>
      <c r="G57" s="18">
        <v>355229</v>
      </c>
      <c r="H57" s="18">
        <v>343361</v>
      </c>
    </row>
    <row r="58" spans="1:8">
      <c r="A58" s="15" t="s">
        <v>30</v>
      </c>
      <c r="B58" s="15">
        <f t="shared" si="0"/>
        <v>54</v>
      </c>
      <c r="C58" s="16" t="s">
        <v>26</v>
      </c>
      <c r="D58" s="17">
        <v>17088</v>
      </c>
      <c r="E58" s="17">
        <v>31533</v>
      </c>
      <c r="F58" s="18">
        <v>870675</v>
      </c>
      <c r="G58" s="18">
        <v>351123</v>
      </c>
      <c r="H58" s="18">
        <v>323486</v>
      </c>
    </row>
    <row r="59" spans="1:8">
      <c r="A59" s="15" t="s">
        <v>29</v>
      </c>
      <c r="B59" s="15">
        <f t="shared" si="0"/>
        <v>55</v>
      </c>
      <c r="C59" s="16" t="s">
        <v>26</v>
      </c>
      <c r="D59" s="17">
        <v>11957</v>
      </c>
      <c r="E59" s="17">
        <v>31533</v>
      </c>
      <c r="F59" s="18">
        <v>882189</v>
      </c>
      <c r="G59" s="18">
        <v>495519</v>
      </c>
      <c r="H59" s="18">
        <v>301994</v>
      </c>
    </row>
    <row r="60" spans="1:8">
      <c r="A60" s="15" t="s">
        <v>30</v>
      </c>
      <c r="B60" s="15">
        <f t="shared" si="0"/>
        <v>56</v>
      </c>
      <c r="C60" s="16" t="s">
        <v>26</v>
      </c>
      <c r="D60" s="17">
        <v>16747</v>
      </c>
      <c r="E60" s="17">
        <v>31533</v>
      </c>
      <c r="F60" s="18">
        <v>992046</v>
      </c>
      <c r="G60" s="18">
        <v>389873</v>
      </c>
      <c r="H60" s="18">
        <v>394203</v>
      </c>
    </row>
    <row r="61" spans="1:8">
      <c r="A61" s="15" t="s">
        <v>29</v>
      </c>
      <c r="B61" s="15">
        <f t="shared" si="0"/>
        <v>57</v>
      </c>
      <c r="C61" s="16" t="s">
        <v>26</v>
      </c>
      <c r="D61" s="17">
        <v>14764</v>
      </c>
      <c r="E61" s="17">
        <v>31533</v>
      </c>
      <c r="F61" s="18">
        <v>937466</v>
      </c>
      <c r="G61" s="18">
        <v>460471</v>
      </c>
      <c r="H61" s="18">
        <v>383702</v>
      </c>
    </row>
    <row r="62" spans="1:8">
      <c r="A62" s="15" t="s">
        <v>29</v>
      </c>
      <c r="B62" s="15">
        <f t="shared" si="0"/>
        <v>58</v>
      </c>
      <c r="C62" s="16" t="s">
        <v>26</v>
      </c>
      <c r="D62" s="17">
        <v>14626</v>
      </c>
      <c r="E62" s="17">
        <v>31533</v>
      </c>
      <c r="F62" s="18">
        <v>842632</v>
      </c>
      <c r="G62" s="18">
        <v>300693</v>
      </c>
      <c r="H62" s="18">
        <v>395620</v>
      </c>
    </row>
    <row r="63" spans="1:8">
      <c r="A63" s="15" t="s">
        <v>30</v>
      </c>
      <c r="B63" s="15">
        <f t="shared" si="0"/>
        <v>59</v>
      </c>
      <c r="C63" s="16" t="s">
        <v>26</v>
      </c>
      <c r="D63" s="17">
        <v>13684</v>
      </c>
      <c r="E63" s="17">
        <v>31533</v>
      </c>
      <c r="F63" s="18">
        <v>807266</v>
      </c>
      <c r="G63" s="18">
        <v>477673</v>
      </c>
      <c r="H63" s="18">
        <v>320263</v>
      </c>
    </row>
    <row r="64" spans="1:8">
      <c r="A64" s="15" t="s">
        <v>30</v>
      </c>
      <c r="B64" s="15">
        <f t="shared" si="0"/>
        <v>60</v>
      </c>
      <c r="C64" s="16" t="s">
        <v>27</v>
      </c>
      <c r="D64" s="17">
        <v>12737</v>
      </c>
      <c r="E64" s="17">
        <v>31533</v>
      </c>
      <c r="F64" s="18">
        <v>912646</v>
      </c>
      <c r="G64" s="18">
        <v>328327</v>
      </c>
      <c r="H64" s="18">
        <v>306942</v>
      </c>
    </row>
    <row r="65" spans="1:8">
      <c r="A65" s="15" t="s">
        <v>29</v>
      </c>
      <c r="B65" s="15">
        <f t="shared" si="0"/>
        <v>61</v>
      </c>
      <c r="C65" s="16" t="s">
        <v>26</v>
      </c>
      <c r="D65" s="17">
        <v>10342</v>
      </c>
      <c r="E65" s="17">
        <v>31533</v>
      </c>
      <c r="F65" s="18">
        <v>939926</v>
      </c>
      <c r="G65" s="18">
        <v>437976</v>
      </c>
      <c r="H65" s="18">
        <v>338020</v>
      </c>
    </row>
    <row r="66" spans="1:8">
      <c r="A66" s="15" t="s">
        <v>30</v>
      </c>
      <c r="B66" s="15">
        <f t="shared" si="0"/>
        <v>62</v>
      </c>
      <c r="C66" s="16" t="s">
        <v>26</v>
      </c>
      <c r="D66" s="17">
        <v>11055</v>
      </c>
      <c r="E66" s="17">
        <v>31533</v>
      </c>
      <c r="F66" s="18">
        <v>926673</v>
      </c>
      <c r="G66" s="18">
        <v>490638</v>
      </c>
      <c r="H66" s="18">
        <v>354381</v>
      </c>
    </row>
    <row r="67" spans="1:8">
      <c r="A67" s="15" t="s">
        <v>29</v>
      </c>
      <c r="B67" s="15">
        <f t="shared" si="0"/>
        <v>63</v>
      </c>
      <c r="C67" s="16" t="s">
        <v>26</v>
      </c>
      <c r="D67" s="17">
        <v>17806</v>
      </c>
      <c r="E67" s="17">
        <v>31533</v>
      </c>
      <c r="F67" s="18">
        <v>810451</v>
      </c>
      <c r="G67" s="18">
        <v>482442</v>
      </c>
      <c r="H67" s="18">
        <v>313905</v>
      </c>
    </row>
    <row r="68" spans="1:8">
      <c r="A68" s="15" t="s">
        <v>29</v>
      </c>
      <c r="B68" s="15">
        <f t="shared" si="0"/>
        <v>64</v>
      </c>
      <c r="C68" s="16" t="s">
        <v>26</v>
      </c>
      <c r="D68" s="17">
        <v>12367</v>
      </c>
      <c r="E68" s="17">
        <v>31564</v>
      </c>
      <c r="F68" s="18">
        <v>902304</v>
      </c>
      <c r="G68" s="18">
        <v>467464</v>
      </c>
      <c r="H68" s="18">
        <v>398046</v>
      </c>
    </row>
    <row r="69" spans="1:8">
      <c r="A69" s="15" t="s">
        <v>30</v>
      </c>
      <c r="B69" s="15">
        <f t="shared" si="0"/>
        <v>65</v>
      </c>
      <c r="C69" s="16" t="s">
        <v>26</v>
      </c>
      <c r="D69" s="17">
        <v>16688</v>
      </c>
      <c r="E69" s="17">
        <v>31533</v>
      </c>
      <c r="F69" s="18">
        <v>831435</v>
      </c>
      <c r="G69" s="18">
        <v>455836</v>
      </c>
      <c r="H69" s="18">
        <v>372851</v>
      </c>
    </row>
    <row r="70" spans="1:8">
      <c r="A70" s="15" t="s">
        <v>30</v>
      </c>
      <c r="B70" s="15">
        <f t="shared" si="0"/>
        <v>66</v>
      </c>
      <c r="C70" s="16" t="s">
        <v>26</v>
      </c>
      <c r="D70" s="17">
        <v>16877</v>
      </c>
      <c r="E70" s="17">
        <v>31564</v>
      </c>
      <c r="F70" s="18">
        <v>908536</v>
      </c>
      <c r="G70" s="18">
        <v>326025</v>
      </c>
      <c r="H70" s="18">
        <v>361309</v>
      </c>
    </row>
    <row r="71" spans="1:8">
      <c r="A71" s="15" t="s">
        <v>29</v>
      </c>
      <c r="B71" s="15">
        <f t="shared" ref="B71:B104" si="1">B70+1</f>
        <v>67</v>
      </c>
      <c r="C71" s="16" t="s">
        <v>26</v>
      </c>
      <c r="D71" s="17">
        <v>14054</v>
      </c>
      <c r="E71" s="17">
        <v>31564</v>
      </c>
      <c r="F71" s="18">
        <v>861267</v>
      </c>
      <c r="G71" s="18">
        <v>359679</v>
      </c>
      <c r="H71" s="18">
        <v>331233</v>
      </c>
    </row>
    <row r="72" spans="1:8">
      <c r="A72" s="15" t="s">
        <v>30</v>
      </c>
      <c r="B72" s="15">
        <f t="shared" si="1"/>
        <v>68</v>
      </c>
      <c r="C72" s="16" t="s">
        <v>27</v>
      </c>
      <c r="D72" s="17">
        <v>16269</v>
      </c>
      <c r="E72" s="17">
        <v>31564</v>
      </c>
      <c r="F72" s="18">
        <v>961357</v>
      </c>
      <c r="G72" s="18">
        <v>484869</v>
      </c>
      <c r="H72" s="18">
        <v>362836</v>
      </c>
    </row>
    <row r="73" spans="1:8">
      <c r="A73" s="15" t="s">
        <v>29</v>
      </c>
      <c r="B73" s="15">
        <f t="shared" si="1"/>
        <v>69</v>
      </c>
      <c r="C73" s="16" t="s">
        <v>26</v>
      </c>
      <c r="D73" s="17">
        <v>14481</v>
      </c>
      <c r="E73" s="17">
        <v>31564</v>
      </c>
      <c r="F73" s="18">
        <v>879318</v>
      </c>
      <c r="G73" s="18">
        <v>362451</v>
      </c>
      <c r="H73" s="18">
        <v>305945</v>
      </c>
    </row>
    <row r="74" spans="1:8">
      <c r="A74" s="15" t="s">
        <v>29</v>
      </c>
      <c r="B74" s="15">
        <f t="shared" si="1"/>
        <v>70</v>
      </c>
      <c r="C74" s="16" t="s">
        <v>26</v>
      </c>
      <c r="D74" s="17">
        <v>13214</v>
      </c>
      <c r="E74" s="17">
        <v>31564</v>
      </c>
      <c r="F74" s="18">
        <v>874412</v>
      </c>
      <c r="G74" s="18">
        <v>388411</v>
      </c>
      <c r="H74" s="18">
        <v>314803</v>
      </c>
    </row>
    <row r="75" spans="1:8">
      <c r="A75" s="15" t="s">
        <v>30</v>
      </c>
      <c r="B75" s="15">
        <f t="shared" si="1"/>
        <v>71</v>
      </c>
      <c r="C75" s="16" t="s">
        <v>26</v>
      </c>
      <c r="D75" s="17">
        <v>13454</v>
      </c>
      <c r="E75" s="17">
        <v>31564</v>
      </c>
      <c r="F75" s="18">
        <v>942437</v>
      </c>
      <c r="G75" s="18">
        <v>445519</v>
      </c>
      <c r="H75" s="18">
        <v>341069</v>
      </c>
    </row>
    <row r="76" spans="1:8">
      <c r="A76" s="15" t="s">
        <v>30</v>
      </c>
      <c r="B76" s="15">
        <f t="shared" si="1"/>
        <v>72</v>
      </c>
      <c r="C76" s="16" t="s">
        <v>26</v>
      </c>
      <c r="D76" s="17">
        <v>17064</v>
      </c>
      <c r="E76" s="17">
        <v>31564</v>
      </c>
      <c r="F76" s="18">
        <v>992998</v>
      </c>
      <c r="G76" s="18">
        <v>323030</v>
      </c>
      <c r="H76" s="18">
        <v>331622</v>
      </c>
    </row>
    <row r="77" spans="1:8">
      <c r="A77" s="15" t="s">
        <v>29</v>
      </c>
      <c r="B77" s="15">
        <f t="shared" si="1"/>
        <v>73</v>
      </c>
      <c r="C77" s="16" t="s">
        <v>26</v>
      </c>
      <c r="D77" s="17">
        <v>14189</v>
      </c>
      <c r="E77" s="17">
        <v>31564</v>
      </c>
      <c r="F77" s="18">
        <v>802248</v>
      </c>
      <c r="G77" s="18">
        <v>469472</v>
      </c>
      <c r="H77" s="18">
        <v>358128</v>
      </c>
    </row>
    <row r="78" spans="1:8">
      <c r="A78" s="15" t="s">
        <v>30</v>
      </c>
      <c r="B78" s="15">
        <f t="shared" si="1"/>
        <v>74</v>
      </c>
      <c r="C78" s="16" t="s">
        <v>26</v>
      </c>
      <c r="D78" s="17">
        <v>14741</v>
      </c>
      <c r="E78" s="17">
        <v>31564</v>
      </c>
      <c r="F78" s="18">
        <v>802549</v>
      </c>
      <c r="G78" s="18">
        <v>498563</v>
      </c>
      <c r="H78" s="18">
        <v>372345</v>
      </c>
    </row>
    <row r="79" spans="1:8">
      <c r="A79" s="15" t="s">
        <v>29</v>
      </c>
      <c r="B79" s="15">
        <f t="shared" si="1"/>
        <v>75</v>
      </c>
      <c r="C79" s="16" t="s">
        <v>26</v>
      </c>
      <c r="D79" s="17">
        <v>12454</v>
      </c>
      <c r="E79" s="17">
        <v>31564</v>
      </c>
      <c r="F79" s="18">
        <v>970105</v>
      </c>
      <c r="G79" s="18">
        <v>470925</v>
      </c>
      <c r="H79" s="18">
        <v>399735</v>
      </c>
    </row>
    <row r="80" spans="1:8">
      <c r="A80" s="15" t="s">
        <v>29</v>
      </c>
      <c r="B80" s="15">
        <f t="shared" si="1"/>
        <v>76</v>
      </c>
      <c r="C80" s="16" t="s">
        <v>26</v>
      </c>
      <c r="D80" s="17">
        <v>17114</v>
      </c>
      <c r="E80" s="17">
        <v>31564</v>
      </c>
      <c r="F80" s="18">
        <v>907435</v>
      </c>
      <c r="G80" s="18">
        <v>375096</v>
      </c>
      <c r="H80" s="18">
        <v>332171</v>
      </c>
    </row>
    <row r="81" spans="1:8">
      <c r="A81" s="15" t="s">
        <v>30</v>
      </c>
      <c r="B81" s="15">
        <f t="shared" si="1"/>
        <v>77</v>
      </c>
      <c r="C81" s="16" t="s">
        <v>26</v>
      </c>
      <c r="D81" s="17">
        <v>10627</v>
      </c>
      <c r="E81" s="17">
        <v>31564</v>
      </c>
      <c r="F81" s="18">
        <v>834954</v>
      </c>
      <c r="G81" s="18">
        <v>464366</v>
      </c>
      <c r="H81" s="18">
        <v>318742</v>
      </c>
    </row>
    <row r="82" spans="1:8">
      <c r="A82" s="15" t="s">
        <v>30</v>
      </c>
      <c r="B82" s="15">
        <f t="shared" si="1"/>
        <v>78</v>
      </c>
      <c r="C82" s="16" t="s">
        <v>26</v>
      </c>
      <c r="D82" s="17">
        <v>8198</v>
      </c>
      <c r="E82" s="17">
        <v>31564</v>
      </c>
      <c r="F82" s="18">
        <v>985300</v>
      </c>
      <c r="G82" s="18">
        <v>370326</v>
      </c>
      <c r="H82" s="18">
        <v>399533</v>
      </c>
    </row>
    <row r="83" spans="1:8">
      <c r="A83" s="15" t="s">
        <v>29</v>
      </c>
      <c r="B83" s="15">
        <f t="shared" si="1"/>
        <v>79</v>
      </c>
      <c r="C83" s="16" t="s">
        <v>26</v>
      </c>
      <c r="D83" s="17">
        <v>12745</v>
      </c>
      <c r="E83" s="17">
        <v>31564</v>
      </c>
      <c r="F83" s="18">
        <v>969430</v>
      </c>
      <c r="G83" s="18">
        <v>315240</v>
      </c>
      <c r="H83" s="18">
        <v>397403</v>
      </c>
    </row>
    <row r="84" spans="1:8">
      <c r="A84" s="15" t="s">
        <v>30</v>
      </c>
      <c r="B84" s="15">
        <f t="shared" si="1"/>
        <v>80</v>
      </c>
      <c r="C84" s="16" t="s">
        <v>26</v>
      </c>
      <c r="D84" s="17">
        <v>9665</v>
      </c>
      <c r="E84" s="17">
        <v>31564</v>
      </c>
      <c r="F84" s="18">
        <v>913679</v>
      </c>
      <c r="G84" s="18">
        <v>329162</v>
      </c>
      <c r="H84" s="18">
        <v>388934</v>
      </c>
    </row>
    <row r="85" spans="1:8">
      <c r="A85" s="15" t="s">
        <v>29</v>
      </c>
      <c r="B85" s="15">
        <f t="shared" si="1"/>
        <v>81</v>
      </c>
      <c r="C85" s="16" t="s">
        <v>26</v>
      </c>
      <c r="D85" s="17">
        <v>12858</v>
      </c>
      <c r="E85" s="17">
        <v>31564</v>
      </c>
      <c r="F85" s="18">
        <v>950136</v>
      </c>
      <c r="G85" s="18">
        <v>447746</v>
      </c>
      <c r="H85" s="18">
        <v>380570</v>
      </c>
    </row>
    <row r="86" spans="1:8">
      <c r="A86" s="15" t="s">
        <v>29</v>
      </c>
      <c r="B86" s="15">
        <f t="shared" si="1"/>
        <v>82</v>
      </c>
      <c r="C86" s="16" t="s">
        <v>26</v>
      </c>
      <c r="D86" s="17">
        <v>15981</v>
      </c>
      <c r="E86" s="17">
        <v>31564</v>
      </c>
      <c r="F86" s="18">
        <v>960885</v>
      </c>
      <c r="G86" s="18">
        <v>371880</v>
      </c>
      <c r="H86" s="18">
        <v>367534</v>
      </c>
    </row>
    <row r="87" spans="1:8">
      <c r="A87" s="15" t="s">
        <v>30</v>
      </c>
      <c r="B87" s="15">
        <f t="shared" si="1"/>
        <v>83</v>
      </c>
      <c r="C87" s="16" t="s">
        <v>26</v>
      </c>
      <c r="D87" s="17">
        <v>15436</v>
      </c>
      <c r="E87" s="17">
        <v>31564</v>
      </c>
      <c r="F87" s="18">
        <v>976100</v>
      </c>
      <c r="G87" s="18">
        <v>421992</v>
      </c>
      <c r="H87" s="18">
        <v>372606</v>
      </c>
    </row>
    <row r="88" spans="1:8">
      <c r="A88" s="15" t="s">
        <v>30</v>
      </c>
      <c r="B88" s="15">
        <f t="shared" si="1"/>
        <v>84</v>
      </c>
      <c r="C88" s="16" t="s">
        <v>26</v>
      </c>
      <c r="D88" s="17">
        <v>13508</v>
      </c>
      <c r="E88" s="17">
        <v>31594</v>
      </c>
      <c r="F88" s="18">
        <v>888959</v>
      </c>
      <c r="G88" s="18">
        <v>480724</v>
      </c>
      <c r="H88" s="18">
        <v>370067</v>
      </c>
    </row>
    <row r="89" spans="1:8">
      <c r="A89" s="15" t="s">
        <v>29</v>
      </c>
      <c r="B89" s="15">
        <f t="shared" si="1"/>
        <v>85</v>
      </c>
      <c r="C89" s="16" t="s">
        <v>26</v>
      </c>
      <c r="D89" s="17">
        <v>9977</v>
      </c>
      <c r="E89" s="17">
        <v>31594</v>
      </c>
      <c r="F89" s="18">
        <v>915850</v>
      </c>
      <c r="G89" s="18">
        <v>357470</v>
      </c>
      <c r="H89" s="18">
        <v>355532</v>
      </c>
    </row>
    <row r="90" spans="1:8">
      <c r="A90" s="15" t="s">
        <v>30</v>
      </c>
      <c r="B90" s="15">
        <f t="shared" si="1"/>
        <v>86</v>
      </c>
      <c r="C90" s="16" t="s">
        <v>26</v>
      </c>
      <c r="D90" s="17">
        <v>9048</v>
      </c>
      <c r="E90" s="17">
        <v>31594</v>
      </c>
      <c r="F90" s="18">
        <v>926069</v>
      </c>
      <c r="G90" s="18">
        <v>434921</v>
      </c>
      <c r="H90" s="18">
        <v>348792</v>
      </c>
    </row>
    <row r="91" spans="1:8">
      <c r="A91" s="15" t="s">
        <v>29</v>
      </c>
      <c r="B91" s="15">
        <f t="shared" si="1"/>
        <v>87</v>
      </c>
      <c r="C91" s="16" t="s">
        <v>26</v>
      </c>
      <c r="D91" s="17">
        <v>13522</v>
      </c>
      <c r="E91" s="17">
        <v>31594</v>
      </c>
      <c r="F91" s="18">
        <v>854293</v>
      </c>
      <c r="G91" s="18">
        <v>459694</v>
      </c>
      <c r="H91" s="18">
        <v>385191</v>
      </c>
    </row>
    <row r="92" spans="1:8">
      <c r="A92" s="15" t="s">
        <v>29</v>
      </c>
      <c r="B92" s="15">
        <f t="shared" si="1"/>
        <v>88</v>
      </c>
      <c r="C92" s="16" t="s">
        <v>27</v>
      </c>
      <c r="D92" s="17">
        <v>13772</v>
      </c>
      <c r="E92" s="17">
        <v>31594</v>
      </c>
      <c r="F92" s="18">
        <v>939518</v>
      </c>
      <c r="G92" s="18">
        <v>430254</v>
      </c>
      <c r="H92" s="18">
        <v>389239</v>
      </c>
    </row>
    <row r="93" spans="1:8">
      <c r="A93" s="15" t="s">
        <v>30</v>
      </c>
      <c r="B93" s="15">
        <f t="shared" si="1"/>
        <v>89</v>
      </c>
      <c r="C93" s="16" t="s">
        <v>26</v>
      </c>
      <c r="D93" s="17">
        <v>13438</v>
      </c>
      <c r="E93" s="17">
        <v>31594</v>
      </c>
      <c r="F93" s="18">
        <v>817286</v>
      </c>
      <c r="G93" s="18">
        <v>315208</v>
      </c>
      <c r="H93" s="18">
        <v>396627</v>
      </c>
    </row>
    <row r="94" spans="1:8">
      <c r="A94" s="15" t="s">
        <v>30</v>
      </c>
      <c r="B94" s="15">
        <f t="shared" si="1"/>
        <v>90</v>
      </c>
      <c r="C94" s="16" t="s">
        <v>27</v>
      </c>
      <c r="D94" s="17">
        <v>12928</v>
      </c>
      <c r="E94" s="17">
        <v>31594</v>
      </c>
      <c r="F94" s="18">
        <v>998876</v>
      </c>
      <c r="G94" s="18">
        <v>454539</v>
      </c>
      <c r="H94" s="18">
        <v>366004</v>
      </c>
    </row>
    <row r="95" spans="1:8">
      <c r="A95" s="15" t="s">
        <v>29</v>
      </c>
      <c r="B95" s="15">
        <f t="shared" si="1"/>
        <v>91</v>
      </c>
      <c r="C95" s="16" t="s">
        <v>27</v>
      </c>
      <c r="D95" s="17">
        <v>11972</v>
      </c>
      <c r="E95" s="17">
        <v>31594</v>
      </c>
      <c r="F95" s="18">
        <v>926409</v>
      </c>
      <c r="G95" s="18">
        <v>460634</v>
      </c>
      <c r="H95" s="18">
        <v>368241</v>
      </c>
    </row>
    <row r="96" spans="1:8">
      <c r="A96" s="15" t="s">
        <v>30</v>
      </c>
      <c r="B96" s="15">
        <f t="shared" si="1"/>
        <v>92</v>
      </c>
      <c r="C96" s="16" t="s">
        <v>26</v>
      </c>
      <c r="D96" s="17">
        <v>10018</v>
      </c>
      <c r="E96" s="17">
        <v>31625</v>
      </c>
      <c r="F96" s="18">
        <v>957997</v>
      </c>
      <c r="G96" s="18">
        <v>456617</v>
      </c>
      <c r="H96" s="18">
        <v>388906</v>
      </c>
    </row>
    <row r="97" spans="1:8">
      <c r="A97" s="15" t="s">
        <v>29</v>
      </c>
      <c r="B97" s="15">
        <f t="shared" si="1"/>
        <v>93</v>
      </c>
      <c r="C97" s="16" t="s">
        <v>26</v>
      </c>
      <c r="D97" s="17">
        <v>13660</v>
      </c>
      <c r="E97" s="17">
        <v>31594</v>
      </c>
      <c r="F97" s="18">
        <v>924638</v>
      </c>
      <c r="G97" s="18">
        <v>377002</v>
      </c>
      <c r="H97" s="18">
        <v>303261</v>
      </c>
    </row>
    <row r="98" spans="1:8">
      <c r="A98" s="15" t="s">
        <v>29</v>
      </c>
      <c r="B98" s="15">
        <f t="shared" si="1"/>
        <v>94</v>
      </c>
      <c r="C98" s="16" t="s">
        <v>26</v>
      </c>
      <c r="D98" s="17">
        <v>16175</v>
      </c>
      <c r="E98" s="17">
        <v>31594</v>
      </c>
      <c r="F98" s="18">
        <v>954500</v>
      </c>
      <c r="G98" s="18">
        <v>392488</v>
      </c>
      <c r="H98" s="18">
        <v>303785</v>
      </c>
    </row>
    <row r="99" spans="1:8">
      <c r="A99" s="15" t="s">
        <v>30</v>
      </c>
      <c r="B99" s="15">
        <f t="shared" si="1"/>
        <v>95</v>
      </c>
      <c r="C99" s="16" t="s">
        <v>26</v>
      </c>
      <c r="D99" s="17">
        <v>12380</v>
      </c>
      <c r="E99" s="17">
        <v>31594</v>
      </c>
      <c r="F99" s="18">
        <v>885450</v>
      </c>
      <c r="G99" s="18">
        <v>409318</v>
      </c>
      <c r="H99" s="18">
        <v>354332</v>
      </c>
    </row>
    <row r="100" spans="1:8">
      <c r="A100" s="15" t="s">
        <v>30</v>
      </c>
      <c r="B100" s="15">
        <f t="shared" si="1"/>
        <v>96</v>
      </c>
      <c r="C100" s="16" t="s">
        <v>26</v>
      </c>
      <c r="D100" s="17">
        <v>11189</v>
      </c>
      <c r="E100" s="17">
        <v>31625</v>
      </c>
      <c r="F100" s="18">
        <v>814740</v>
      </c>
      <c r="G100" s="18">
        <v>468869</v>
      </c>
      <c r="H100" s="18">
        <v>344409</v>
      </c>
    </row>
    <row r="101" spans="1:8">
      <c r="A101" s="15" t="s">
        <v>29</v>
      </c>
      <c r="B101" s="15">
        <f t="shared" si="1"/>
        <v>97</v>
      </c>
      <c r="C101" s="16" t="s">
        <v>27</v>
      </c>
      <c r="D101" s="17">
        <v>15820</v>
      </c>
      <c r="E101" s="17">
        <v>31625</v>
      </c>
      <c r="F101" s="18">
        <v>885824</v>
      </c>
      <c r="G101" s="18">
        <v>390604</v>
      </c>
      <c r="H101" s="18">
        <v>324223</v>
      </c>
    </row>
    <row r="102" spans="1:8">
      <c r="A102" s="15" t="s">
        <v>30</v>
      </c>
      <c r="B102" s="15">
        <f t="shared" si="1"/>
        <v>98</v>
      </c>
      <c r="C102" s="16" t="s">
        <v>27</v>
      </c>
      <c r="D102" s="17">
        <v>12172</v>
      </c>
      <c r="E102" s="17">
        <v>31594</v>
      </c>
      <c r="F102" s="18">
        <v>983250</v>
      </c>
      <c r="G102" s="18">
        <v>341330</v>
      </c>
      <c r="H102" s="18">
        <v>394442</v>
      </c>
    </row>
    <row r="103" spans="1:8">
      <c r="A103" s="15" t="s">
        <v>29</v>
      </c>
      <c r="B103" s="15">
        <f t="shared" si="1"/>
        <v>99</v>
      </c>
      <c r="C103" s="16" t="s">
        <v>26</v>
      </c>
      <c r="D103" s="17">
        <v>13939</v>
      </c>
      <c r="E103" s="17">
        <v>31625</v>
      </c>
      <c r="F103" s="18">
        <v>804577</v>
      </c>
      <c r="G103" s="18">
        <v>400085</v>
      </c>
      <c r="H103" s="18">
        <v>363219</v>
      </c>
    </row>
    <row r="104" spans="1:8" ht="15.75" thickBot="1">
      <c r="A104" s="19" t="s">
        <v>29</v>
      </c>
      <c r="B104" s="19">
        <f t="shared" si="1"/>
        <v>100</v>
      </c>
      <c r="C104" s="20" t="s">
        <v>26</v>
      </c>
      <c r="D104" s="21">
        <v>12356</v>
      </c>
      <c r="E104" s="21">
        <v>31625</v>
      </c>
      <c r="F104" s="22">
        <v>988786</v>
      </c>
      <c r="G104" s="22">
        <v>365141</v>
      </c>
      <c r="H104" s="22">
        <v>316023</v>
      </c>
    </row>
  </sheetData>
  <mergeCells count="1">
    <mergeCell ref="A3:H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5"/>
  <dimension ref="A1:D19"/>
  <sheetViews>
    <sheetView workbookViewId="0">
      <selection activeCell="D22" sqref="D22"/>
    </sheetView>
  </sheetViews>
  <sheetFormatPr defaultRowHeight="12.75"/>
  <cols>
    <col min="1" max="2" width="9.140625" style="2"/>
    <col min="3" max="3" width="22.5703125" style="2" bestFit="1" customWidth="1"/>
    <col min="4" max="4" width="11.28515625" style="2" bestFit="1" customWidth="1"/>
    <col min="5" max="16384" width="9.140625" style="2"/>
  </cols>
  <sheetData>
    <row r="1" spans="1:4">
      <c r="A1" s="2" t="s">
        <v>64</v>
      </c>
    </row>
    <row r="10" spans="1:4" ht="20.25">
      <c r="C10" s="100" t="s">
        <v>59</v>
      </c>
      <c r="D10" s="100"/>
    </row>
    <row r="12" spans="1:4" s="75" customFormat="1" ht="27.75" customHeight="1">
      <c r="C12" s="74" t="s">
        <v>60</v>
      </c>
      <c r="D12" s="74">
        <v>15955.728875769259</v>
      </c>
    </row>
    <row r="13" spans="1:4" s="75" customFormat="1" ht="27.75" customHeight="1">
      <c r="C13" s="74" t="s">
        <v>61</v>
      </c>
      <c r="D13" s="74">
        <v>24</v>
      </c>
    </row>
    <row r="14" spans="1:4" s="75" customFormat="1" ht="27.75" customHeight="1">
      <c r="C14" s="74" t="s">
        <v>62</v>
      </c>
      <c r="D14" s="76">
        <v>0.05</v>
      </c>
    </row>
    <row r="15" spans="1:4" s="75" customFormat="1" ht="27.75" customHeight="1">
      <c r="C15" s="77" t="s">
        <v>63</v>
      </c>
      <c r="D15" s="78">
        <f>ABS(PMT(D14/12,D13,D12))</f>
        <v>700</v>
      </c>
    </row>
    <row r="19" spans="4:4">
      <c r="D19" s="79"/>
    </row>
  </sheetData>
  <mergeCells count="1">
    <mergeCell ref="C10:D10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6" sqref="C16"/>
    </sheetView>
  </sheetViews>
  <sheetFormatPr defaultRowHeight="15"/>
  <cols>
    <col min="1" max="1" width="13.7109375" customWidth="1"/>
    <col min="2" max="2" width="28.5703125" customWidth="1"/>
    <col min="3" max="3" width="27.42578125" bestFit="1" customWidth="1"/>
  </cols>
  <sheetData>
    <row r="1" spans="1:3" ht="15.75" thickBot="1"/>
    <row r="2" spans="1:3" ht="32.25" thickBot="1">
      <c r="A2" s="39" t="s">
        <v>38</v>
      </c>
      <c r="B2" s="40" t="s">
        <v>39</v>
      </c>
      <c r="C2" s="40" t="s">
        <v>40</v>
      </c>
    </row>
    <row r="3" spans="1:3">
      <c r="A3" s="41">
        <v>1970</v>
      </c>
      <c r="B3" s="42">
        <v>26</v>
      </c>
      <c r="C3" s="43">
        <v>23</v>
      </c>
    </row>
    <row r="4" spans="1:3">
      <c r="A4" s="44">
        <f>A3+1</f>
        <v>1971</v>
      </c>
      <c r="B4" s="45">
        <v>25</v>
      </c>
      <c r="C4" s="46">
        <v>21</v>
      </c>
    </row>
    <row r="5" spans="1:3">
      <c r="A5" s="44">
        <f t="shared" ref="A5:A12" si="0">A4+1</f>
        <v>1972</v>
      </c>
      <c r="B5" s="45">
        <v>31</v>
      </c>
      <c r="C5" s="46">
        <v>28</v>
      </c>
    </row>
    <row r="6" spans="1:3">
      <c r="A6" s="44">
        <f t="shared" si="0"/>
        <v>1973</v>
      </c>
      <c r="B6" s="45">
        <v>29</v>
      </c>
      <c r="C6" s="46">
        <v>27</v>
      </c>
    </row>
    <row r="7" spans="1:3">
      <c r="A7" s="44">
        <f t="shared" si="0"/>
        <v>1974</v>
      </c>
      <c r="B7" s="45">
        <v>27</v>
      </c>
      <c r="C7" s="46">
        <v>23</v>
      </c>
    </row>
    <row r="8" spans="1:3">
      <c r="A8" s="44">
        <f t="shared" si="0"/>
        <v>1975</v>
      </c>
      <c r="B8" s="45">
        <v>31</v>
      </c>
      <c r="C8" s="46">
        <v>28</v>
      </c>
    </row>
    <row r="9" spans="1:3">
      <c r="A9" s="44">
        <f t="shared" si="0"/>
        <v>1976</v>
      </c>
      <c r="B9" s="45">
        <v>32</v>
      </c>
      <c r="C9" s="46">
        <v>27</v>
      </c>
    </row>
    <row r="10" spans="1:3">
      <c r="A10" s="44">
        <f t="shared" si="0"/>
        <v>1977</v>
      </c>
      <c r="B10" s="45">
        <v>28</v>
      </c>
      <c r="C10" s="46">
        <v>22</v>
      </c>
    </row>
    <row r="11" spans="1:3">
      <c r="A11" s="44">
        <f t="shared" si="0"/>
        <v>1978</v>
      </c>
      <c r="B11" s="45">
        <v>30</v>
      </c>
      <c r="C11" s="46">
        <v>26</v>
      </c>
    </row>
    <row r="12" spans="1:3" ht="15.75" thickBot="1">
      <c r="A12" s="47">
        <f t="shared" si="0"/>
        <v>1979</v>
      </c>
      <c r="B12" s="48">
        <v>30</v>
      </c>
      <c r="C12" s="49">
        <v>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Proch</vt:lpstr>
      <vt:lpstr>Proch2_base</vt:lpstr>
      <vt:lpstr>Proch2</vt:lpstr>
      <vt:lpstr>Subtotais</vt:lpstr>
      <vt:lpstr>Gráficos</vt:lpstr>
      <vt:lpstr>Tab Dinâmica</vt:lpstr>
      <vt:lpstr>Atingir Meta </vt:lpstr>
      <vt:lpstr>Regressão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2013-01-18T09:01:12Z</dcterms:modified>
</cp:coreProperties>
</file>